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/>
  </bookViews>
  <sheets>
    <sheet name="Расчет стоимости" sheetId="6" r:id="rId1"/>
  </sheets>
  <calcPr calcId="162913"/>
</workbook>
</file>

<file path=xl/calcChain.xml><?xml version="1.0" encoding="utf-8"?>
<calcChain xmlns="http://schemas.openxmlformats.org/spreadsheetml/2006/main">
  <c r="J6" i="6" l="1"/>
  <c r="J7" i="6"/>
  <c r="J5" i="6"/>
  <c r="L7" i="6" l="1"/>
  <c r="L6" i="6"/>
  <c r="L5" i="6"/>
  <c r="H10" i="6" l="1"/>
  <c r="H11" i="6"/>
  <c r="H12" i="6"/>
  <c r="D13" i="6"/>
  <c r="I11" i="6" l="1"/>
  <c r="I10" i="6"/>
  <c r="I12" i="6" l="1"/>
  <c r="H13" i="6"/>
  <c r="I13" i="6" l="1"/>
</calcChain>
</file>

<file path=xl/sharedStrings.xml><?xml version="1.0" encoding="utf-8"?>
<sst xmlns="http://schemas.openxmlformats.org/spreadsheetml/2006/main" count="27" uniqueCount="23">
  <si>
    <t>Цена за единицу,
руб. без НДС</t>
  </si>
  <si>
    <t>Ноутбук HP 250 G5</t>
  </si>
  <si>
    <t>Технические характеристики</t>
  </si>
  <si>
    <t>Компьютер в сборе:
Системный блок + Монитор 24"</t>
  </si>
  <si>
    <t>Компьютер в сборе:
Системный блок + Монитор 27"</t>
  </si>
  <si>
    <t>ИТОГО</t>
  </si>
  <si>
    <t>№ п/п</t>
  </si>
  <si>
    <t>Наименование продукции/услуг</t>
  </si>
  <si>
    <t>Стоимость 2022 год, тыс. руб. без НДС</t>
  </si>
  <si>
    <t>Стоимость 2022 год, тыс. руб. с НДС</t>
  </si>
  <si>
    <t>ООО "Ультра"</t>
  </si>
  <si>
    <t>С учетом НДС – 20%</t>
  </si>
  <si>
    <t>Средняя цена 2021 г. 
тыс. руб., 
без НДС</t>
  </si>
  <si>
    <t>Средняя цена 2022 г. 
тыс. руб., 
без НДС</t>
  </si>
  <si>
    <t>Кол-во 2022 год, шт.</t>
  </si>
  <si>
    <t xml:space="preserve">Ноутбук </t>
  </si>
  <si>
    <t>Процессор Core I3 10 поколения, ОЗУ 2х4Gb DDR4, SSD 256Gb, HDMI, Win10, Монитор 24''</t>
  </si>
  <si>
    <t>Процессор Core I3 10 поколения, ОЗУ 2х4Gb DDR4, SSD 256Gb, HDMI, Win10, Монитор 27''</t>
  </si>
  <si>
    <t>Процессор Core I3 10 поколения, ОЗУ 8GB DDR4, SSD 256Gb, Win10</t>
  </si>
  <si>
    <t>ООО "Депо Электроникс"</t>
  </si>
  <si>
    <t>Темп роста индекса потребительских цен (ИПЦ) 2022 год (в соответствии с прогнозом социально-экономического развития РФ на 2022 год и на плановый период 2023 и 2024 годов от 30.09.2021)</t>
  </si>
  <si>
    <t>ООО "Фирма Веллком"</t>
  </si>
  <si>
    <t>Расчет стоимости по проекту «ПРИОБРЕТЕНИЕ КОМПЬЮТЕРНОЙ ТЕХНИКИ (2022 г.)» произведен на основании коммерческих предложений.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</si>
</sst>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2" fontId="1" fillId="0" borderId="0" xfId="0" applyNumberFormat="1" applyFont="1"/>
    <xf numFmtId="0" fontId="2" fillId="0" borderId="0" xfId="0" applyFont="1"/>
    <xf numFmtId="2" fontId="1" fillId="0" borderId="0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9" fontId="1" fillId="0" borderId="0" xfId="0" applyNumberFormat="1" applyFont="1"/>
    <xf numFmtId="4" fontId="1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 vertical="center"/>
    </xf>
    <xf numFmtId="2" fontId="1" fillId="0" borderId="5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4" fontId="1" fillId="0" borderId="0" xfId="0" applyNumberFormat="1" applyFont="1"/>
    <xf numFmtId="2" fontId="2" fillId="0" borderId="5" xfId="0" applyNumberFormat="1" applyFont="1" applyBorder="1" applyAlignment="1">
      <alignment horizontal="center" vertical="center" wrapText="1"/>
    </xf>
    <xf numFmtId="2" fontId="2" fillId="0" borderId="6" xfId="0" applyNumberFormat="1" applyFont="1" applyBorder="1" applyAlignment="1">
      <alignment horizontal="center" vertical="center" wrapText="1"/>
    </xf>
    <xf numFmtId="4" fontId="1" fillId="0" borderId="8" xfId="0" applyNumberFormat="1" applyFont="1" applyFill="1" applyBorder="1" applyAlignment="1">
      <alignment horizontal="center" vertical="center" wrapText="1"/>
    </xf>
    <xf numFmtId="4" fontId="1" fillId="0" borderId="9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4" fontId="1" fillId="0" borderId="2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7" xfId="0" applyFont="1" applyBorder="1" applyAlignment="1">
      <alignment horizontal="center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"/>
  <sheetViews>
    <sheetView tabSelected="1" zoomScale="55" zoomScaleNormal="55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S9" sqref="S9"/>
    </sheetView>
  </sheetViews>
  <sheetFormatPr defaultRowHeight="15.75" x14ac:dyDescent="0.25"/>
  <cols>
    <col min="1" max="1" width="4.5703125" style="1" customWidth="1"/>
    <col min="2" max="2" width="18.5703125" style="1" customWidth="1"/>
    <col min="3" max="3" width="37.5703125" style="1" customWidth="1"/>
    <col min="4" max="4" width="19.42578125" style="1" customWidth="1"/>
    <col min="5" max="5" width="17.5703125" style="1" customWidth="1"/>
    <col min="6" max="6" width="19.140625" style="1" customWidth="1"/>
    <col min="7" max="7" width="18.85546875" style="1" customWidth="1"/>
    <col min="8" max="8" width="16.85546875" style="1" customWidth="1"/>
    <col min="9" max="9" width="14.85546875" style="1" customWidth="1"/>
    <col min="10" max="10" width="27.28515625" style="1" customWidth="1"/>
    <col min="11" max="11" width="31.7109375" style="1" customWidth="1"/>
    <col min="12" max="12" width="24.42578125" style="1" customWidth="1"/>
    <col min="13" max="13" width="9.140625" style="1"/>
    <col min="14" max="14" width="11.28515625" style="1" bestFit="1" customWidth="1"/>
    <col min="15" max="16384" width="9.140625" style="1"/>
  </cols>
  <sheetData>
    <row r="1" spans="1:15" x14ac:dyDescent="0.25">
      <c r="A1" s="41" t="s">
        <v>22</v>
      </c>
      <c r="B1" s="41"/>
      <c r="C1" s="41"/>
      <c r="D1" s="41"/>
      <c r="E1" s="41"/>
      <c r="F1" s="41"/>
      <c r="G1" s="41"/>
      <c r="H1" s="41"/>
      <c r="I1" s="41"/>
      <c r="J1" s="41"/>
    </row>
    <row r="2" spans="1:15" x14ac:dyDescent="0.25">
      <c r="A2" s="41"/>
      <c r="B2" s="41"/>
      <c r="C2" s="41"/>
      <c r="D2" s="41"/>
      <c r="E2" s="41"/>
      <c r="F2" s="41"/>
      <c r="G2" s="41"/>
      <c r="H2" s="41"/>
      <c r="I2" s="41"/>
      <c r="J2" s="41"/>
    </row>
    <row r="3" spans="1:15" x14ac:dyDescent="0.25">
      <c r="A3" s="44" t="s">
        <v>6</v>
      </c>
      <c r="B3" s="44" t="s">
        <v>2</v>
      </c>
      <c r="C3" s="44" t="s">
        <v>2</v>
      </c>
      <c r="D3" s="46" t="s">
        <v>10</v>
      </c>
      <c r="E3" s="43"/>
      <c r="F3" s="46" t="s">
        <v>21</v>
      </c>
      <c r="G3" s="43"/>
      <c r="H3" s="46" t="s">
        <v>19</v>
      </c>
      <c r="I3" s="43"/>
      <c r="J3" s="27" t="s">
        <v>12</v>
      </c>
      <c r="K3" s="27" t="s">
        <v>20</v>
      </c>
      <c r="L3" s="27" t="s">
        <v>13</v>
      </c>
    </row>
    <row r="4" spans="1:15" ht="129.75" customHeight="1" x14ac:dyDescent="0.25">
      <c r="A4" s="45"/>
      <c r="B4" s="45"/>
      <c r="C4" s="45"/>
      <c r="D4" s="38" t="s">
        <v>0</v>
      </c>
      <c r="E4" s="42"/>
      <c r="F4" s="42"/>
      <c r="G4" s="42"/>
      <c r="H4" s="42"/>
      <c r="I4" s="43"/>
      <c r="J4" s="28"/>
      <c r="K4" s="28"/>
      <c r="L4" s="28"/>
    </row>
    <row r="5" spans="1:15" ht="93.75" customHeight="1" x14ac:dyDescent="0.25">
      <c r="A5" s="23">
        <v>1</v>
      </c>
      <c r="B5" s="24" t="s">
        <v>3</v>
      </c>
      <c r="C5" s="24" t="s">
        <v>16</v>
      </c>
      <c r="D5" s="29">
        <v>70833.33</v>
      </c>
      <c r="E5" s="30"/>
      <c r="F5" s="29">
        <v>75000</v>
      </c>
      <c r="G5" s="30"/>
      <c r="H5" s="29">
        <v>67080.5</v>
      </c>
      <c r="I5" s="30"/>
      <c r="J5" s="22">
        <f>AVERAGE(D5:I5)/1000</f>
        <v>70.971276666666668</v>
      </c>
      <c r="K5" s="22">
        <v>104.3</v>
      </c>
      <c r="L5" s="22">
        <f>(K5*J5)/100</f>
        <v>74.023041563333337</v>
      </c>
      <c r="N5" s="6"/>
      <c r="O5" s="6"/>
    </row>
    <row r="6" spans="1:15" ht="80.25" customHeight="1" x14ac:dyDescent="0.25">
      <c r="A6" s="23">
        <v>2</v>
      </c>
      <c r="B6" s="24" t="s">
        <v>4</v>
      </c>
      <c r="C6" s="24" t="s">
        <v>17</v>
      </c>
      <c r="D6" s="29">
        <v>75000</v>
      </c>
      <c r="E6" s="30"/>
      <c r="F6" s="29">
        <v>79166.67</v>
      </c>
      <c r="G6" s="30"/>
      <c r="H6" s="29">
        <v>73061.16</v>
      </c>
      <c r="I6" s="30"/>
      <c r="J6" s="22">
        <f t="shared" ref="J6:J7" si="0">AVERAGE(D6:I6)/1000</f>
        <v>75.742609999999999</v>
      </c>
      <c r="K6" s="22">
        <v>104.3</v>
      </c>
      <c r="L6" s="22">
        <f>(K6*J6)/100</f>
        <v>78.999542230000003</v>
      </c>
      <c r="N6" s="6"/>
      <c r="O6" s="6"/>
    </row>
    <row r="7" spans="1:15" ht="57.75" customHeight="1" x14ac:dyDescent="0.25">
      <c r="A7" s="5">
        <v>3</v>
      </c>
      <c r="B7" s="2" t="s">
        <v>15</v>
      </c>
      <c r="C7" s="3" t="s">
        <v>18</v>
      </c>
      <c r="D7" s="34">
        <v>60000</v>
      </c>
      <c r="E7" s="35"/>
      <c r="F7" s="34">
        <v>58750</v>
      </c>
      <c r="G7" s="35"/>
      <c r="H7" s="34">
        <v>48564.92</v>
      </c>
      <c r="I7" s="35"/>
      <c r="J7" s="22">
        <f t="shared" si="0"/>
        <v>55.771639999999991</v>
      </c>
      <c r="K7" s="22">
        <v>104.3</v>
      </c>
      <c r="L7" s="19">
        <f>(K7*J7)/100</f>
        <v>58.169820519999988</v>
      </c>
      <c r="N7" s="6"/>
      <c r="O7" s="6"/>
    </row>
    <row r="8" spans="1:15" ht="24.75" customHeight="1" x14ac:dyDescent="0.25">
      <c r="J8" s="8"/>
    </row>
    <row r="9" spans="1:15" ht="63" x14ac:dyDescent="0.25">
      <c r="A9" s="4" t="s">
        <v>6</v>
      </c>
      <c r="B9" s="38" t="s">
        <v>7</v>
      </c>
      <c r="C9" s="39"/>
      <c r="D9" s="10" t="s">
        <v>14</v>
      </c>
      <c r="E9" s="10"/>
      <c r="F9" s="13"/>
      <c r="G9" s="15"/>
      <c r="H9" s="11" t="s">
        <v>8</v>
      </c>
      <c r="I9" s="11" t="s">
        <v>9</v>
      </c>
      <c r="J9" s="11"/>
      <c r="K9" s="11"/>
      <c r="L9" s="11"/>
    </row>
    <row r="10" spans="1:15" ht="63" customHeight="1" x14ac:dyDescent="0.25">
      <c r="A10" s="5">
        <v>1</v>
      </c>
      <c r="B10" s="36" t="s">
        <v>3</v>
      </c>
      <c r="C10" s="37"/>
      <c r="D10" s="12">
        <v>97</v>
      </c>
      <c r="E10" s="12"/>
      <c r="F10" s="12"/>
      <c r="G10" s="12"/>
      <c r="H10" s="9">
        <f>D10*L5</f>
        <v>7180.235031643334</v>
      </c>
      <c r="I10" s="16">
        <f>H10*1.2</f>
        <v>8616.2820379719997</v>
      </c>
      <c r="J10" s="9"/>
      <c r="K10" s="21"/>
      <c r="L10" s="21"/>
    </row>
    <row r="11" spans="1:15" ht="63" customHeight="1" x14ac:dyDescent="0.25">
      <c r="A11" s="5">
        <v>2</v>
      </c>
      <c r="B11" s="36" t="s">
        <v>4</v>
      </c>
      <c r="C11" s="37"/>
      <c r="D11" s="12">
        <v>4</v>
      </c>
      <c r="E11" s="12"/>
      <c r="F11" s="12"/>
      <c r="G11" s="12"/>
      <c r="H11" s="9">
        <f>D11*L6</f>
        <v>315.99816892000001</v>
      </c>
      <c r="I11" s="16">
        <f t="shared" ref="I11:I12" si="1">H11*1.2</f>
        <v>379.19780270400003</v>
      </c>
      <c r="J11" s="9"/>
      <c r="K11" s="21"/>
      <c r="L11" s="21"/>
    </row>
    <row r="12" spans="1:15" ht="35.25" customHeight="1" x14ac:dyDescent="0.25">
      <c r="A12" s="5">
        <v>3</v>
      </c>
      <c r="B12" s="36" t="s">
        <v>1</v>
      </c>
      <c r="C12" s="37"/>
      <c r="D12" s="12">
        <v>3</v>
      </c>
      <c r="E12" s="12"/>
      <c r="F12" s="12"/>
      <c r="G12" s="12"/>
      <c r="H12" s="9">
        <f>D12*L7</f>
        <v>174.50946155999998</v>
      </c>
      <c r="I12" s="16">
        <f t="shared" si="1"/>
        <v>209.41135387199998</v>
      </c>
      <c r="J12" s="9"/>
      <c r="K12" s="21"/>
      <c r="L12" s="21"/>
    </row>
    <row r="13" spans="1:15" x14ac:dyDescent="0.25">
      <c r="A13" s="31" t="s">
        <v>5</v>
      </c>
      <c r="B13" s="32"/>
      <c r="C13" s="33"/>
      <c r="D13" s="20">
        <f>D10+D11+D12</f>
        <v>104</v>
      </c>
      <c r="E13" s="20"/>
      <c r="F13" s="20"/>
      <c r="G13" s="20"/>
      <c r="H13" s="25">
        <f t="shared" ref="H13:I13" si="2">SUM(H10:H12)</f>
        <v>7670.7426621233344</v>
      </c>
      <c r="I13" s="25">
        <f t="shared" si="2"/>
        <v>9204.8911945479995</v>
      </c>
      <c r="J13" s="17"/>
      <c r="K13" s="17"/>
      <c r="L13" s="17"/>
    </row>
    <row r="14" spans="1:15" x14ac:dyDescent="0.25">
      <c r="H14" s="26"/>
      <c r="I14" s="26"/>
    </row>
    <row r="15" spans="1:15" x14ac:dyDescent="0.25">
      <c r="I15" s="6"/>
    </row>
    <row r="16" spans="1:15" x14ac:dyDescent="0.25">
      <c r="A16" s="14" t="s">
        <v>11</v>
      </c>
    </row>
    <row r="18" spans="5:8" x14ac:dyDescent="0.25">
      <c r="E18" s="7"/>
    </row>
    <row r="19" spans="5:8" x14ac:dyDescent="0.25">
      <c r="G19" s="18"/>
    </row>
    <row r="21" spans="5:8" x14ac:dyDescent="0.25">
      <c r="G21" s="40"/>
      <c r="H21" s="40"/>
    </row>
  </sheetData>
  <mergeCells count="27">
    <mergeCell ref="G21:H21"/>
    <mergeCell ref="K3:K4"/>
    <mergeCell ref="H6:I6"/>
    <mergeCell ref="H7:I7"/>
    <mergeCell ref="A1:J1"/>
    <mergeCell ref="A2:J2"/>
    <mergeCell ref="J3:J4"/>
    <mergeCell ref="D4:I4"/>
    <mergeCell ref="A3:A4"/>
    <mergeCell ref="B3:B4"/>
    <mergeCell ref="C3:C4"/>
    <mergeCell ref="D3:E3"/>
    <mergeCell ref="F3:G3"/>
    <mergeCell ref="H3:I3"/>
    <mergeCell ref="D5:E5"/>
    <mergeCell ref="D6:E6"/>
    <mergeCell ref="L3:L4"/>
    <mergeCell ref="H5:I5"/>
    <mergeCell ref="F5:G5"/>
    <mergeCell ref="F6:G6"/>
    <mergeCell ref="A13:C13"/>
    <mergeCell ref="F7:G7"/>
    <mergeCell ref="B11:C11"/>
    <mergeCell ref="B9:C9"/>
    <mergeCell ref="B10:C10"/>
    <mergeCell ref="D7:E7"/>
    <mergeCell ref="B12:C12"/>
  </mergeCells>
  <pageMargins left="0.70866141732283472" right="0.70866141732283472" top="0.74803149606299213" bottom="0.74803149606299213" header="0.31496062992125984" footer="0.31496062992125984"/>
  <pageSetup paperSize="8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Расчет стоимости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2021-10-22T06:01:19Z</dcterms:modified>
</cp:coreProperties>
</file>