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Шаблон" r:id="rId3" sheetId="1"/>
    <sheet name="data" r:id="rId4" sheetId="2" state="hidden"/>
  </sheets>
  <definedNames>
    <definedName name="countries">data!$A$1:$A$256</definedName>
    <definedName name="yes_no">data!$B$1:$B$2</definedName>
    <definedName name="rep">data!$C$1:$C$2</definedName>
    <definedName name="_xlnm._FilterDatabase" localSheetId="0" hidden="true">Шаблон!$B$17:$S$23</definedName>
  </definedNames>
</workbook>
</file>

<file path=xl/comments1.xml><?xml version="1.0" encoding="utf-8"?>
<comments xmlns="http://schemas.openxmlformats.org/spreadsheetml/2006/main">
  <authors>
    <author/>
  </authors>
  <commentList>
    <comment ref="S18"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 ref="S19"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 ref="S20"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 ref="S21"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 ref="S22"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 ref="S23"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List>
</comments>
</file>

<file path=xl/sharedStrings.xml><?xml version="1.0" encoding="utf-8"?>
<sst xmlns="http://schemas.openxmlformats.org/spreadsheetml/2006/main" count="610" uniqueCount="354">
  <si>
    <t>Российская Федерация</t>
  </si>
  <si>
    <t>Андорра</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</si>
  <si>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</si>
  <si>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</si>
  <si>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</si>
  <si>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</si>
  <si>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</si>
  <si>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</si>
  <si>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</si>
  <si>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</si>
  <si>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</si>
  <si>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</si>
  <si>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</si>
  <si>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</si>
  <si>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</si>
  <si>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</si>
  <si>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</si>
  <si>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</si>
  <si>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</si>
  <si>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</si>
  <si>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</si>
  <si>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</si>
  <si>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</si>
  <si>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</si>
  <si>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</si>
  <si>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</si>
  <si>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</si>
  <si>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</si>
  <si>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</si>
  <si>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</si>
  <si>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</si>
  <si>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</si>
  <si>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</si>
  <si>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</si>
  <si>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</si>
  <si>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</si>
  <si>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</si>
  <si>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</si>
  <si>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</si>
  <si>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</si>
  <si>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</si>
  <si>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</si>
  <si>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</si>
  <si>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</si>
  <si>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</si>
  <si>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</si>
  <si>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</si>
  <si>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</si>
  <si>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</si>
  <si>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</si>
  <si>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</si>
  <si>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</si>
  <si>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</si>
  <si>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</si>
  <si>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</si>
  <si>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</si>
  <si>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</si>
  <si>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</si>
  <si>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</si>
  <si>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</si>
  <si>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</si>
  <si>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</si>
  <si>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</si>
  <si>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</si>
  <si>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</si>
  <si>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</si>
  <si>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</si>
  <si>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</si>
  <si>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</si>
  <si>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</si>
  <si>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</si>
  <si>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</si>
  <si>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</si>
  <si>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</si>
  <si>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</si>
  <si>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</si>
  <si>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</si>
  <si>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</si>
  <si>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</si>
  <si>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</si>
  <si>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</si>
  <si>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</si>
  <si>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</si>
  <si>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</si>
  <si>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</si>
  <si>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</si>
  <si>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</si>
  <si>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</si>
  <si>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</si>
  <si>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</si>
  <si>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</si>
  <si>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</si>
  <si>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</si>
  <si>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</si>
  <si>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</si>
  <si>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</si>
  <si>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</si>
  <si>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</si>
  <si>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</si>
  <si>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</si>
  <si>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</si>
  <si>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</si>
  <si>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</si>
  <si>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</si>
  <si>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</si>
  <si>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</si>
  <si>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</si>
  <si>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</si>
  <si>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</si>
  <si>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</si>
  <si>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</si>
  <si>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</si>
  <si>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</si>
  <si>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</si>
  <si>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</si>
  <si>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</si>
  <si>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</si>
  <si>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</si>
  <si>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</si>
  <si>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</si>
  <si>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</si>
  <si>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</si>
  <si>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</si>
  <si>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</si>
  <si>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</si>
  <si>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</si>
  <si>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</si>
  <si>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</si>
  <si>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</si>
  <si>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</si>
  <si>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</si>
  <si>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</si>
  <si>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</si>
  <si>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</si>
  <si>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</si>
  <si>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</si>
  <si>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</si>
  <si>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</si>
  <si>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</si>
  <si>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</si>
  <si>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</si>
  <si>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</si>
  <si>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</si>
  <si>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</si>
  <si>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</si>
  <si>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</si>
  <si>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</si>
  <si>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</si>
  <si>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</si>
  <si>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</si>
  <si>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</si>
  <si>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</si>
  <si>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</si>
  <si>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</si>
  <si>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</si>
  <si>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</si>
  <si>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</si>
  <si>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</si>
  <si>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</si>
  <si>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</si>
  <si>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</si>
  <si>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</si>
  <si>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</si>
  <si>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</si>
  <si>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</si>
  <si>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</si>
  <si>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</si>
  <si>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</si>
  <si>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</si>
  <si>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</si>
  <si>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</si>
  <si>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</si>
  <si>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</si>
  <si>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</si>
  <si>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</si>
  <si>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</si>
  <si>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</si>
  <si>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</si>
  <si>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</si>
  <si>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</si>
  <si>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</si>
  <si>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</si>
  <si>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</si>
  <si>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</si>
  <si>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</si>
  <si>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</si>
  <si>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</si>
  <si>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</si>
  <si>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</si>
  <si>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</si>
  <si>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</si>
  <si>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</si>
  <si>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</si>
  <si>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</si>
  <si>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</si>
  <si>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</si>
  <si>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</si>
  <si>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</si>
  <si>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</si>
  <si>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</si>
  <si>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</si>
  <si>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</si>
  <si>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</si>
  <si>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</si>
  <si>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</si>
  <si>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</si>
  <si>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</si>
  <si>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</si>
  <si>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</si>
  <si>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</si>
  <si>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</si>
  <si>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</si>
  <si>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</si>
  <si>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</si>
  <si>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</si>
  <si>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</si>
  <si>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</si>
  <si>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</si>
  <si>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</si>
  <si>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</si>
  <si>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</si>
  <si>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</si>
  <si>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</si>
  <si>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</si>
  <si>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</si>
  <si>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</si>
  <si>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</si>
  <si>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</si>
  <si>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</si>
  <si>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</si>
  <si>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</si>
  <si>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</si>
  <si>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</si>
  <si>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</si>
  <si>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</si>
  <si>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</si>
  <si>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</si>
  <si>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</si>
  <si>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</si>
  <si>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</si>
  <si>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</si>
  <si>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</si>
  <si>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</si>
  <si>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</si>
  <si>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</si>
  <si>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</si>
  <si>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</si>
  <si>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</si>
  <si>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</si>
  <si>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</si>
  <si>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</si>
  <si>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</si>
  <si>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</si>
  <si>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</si>
  <si>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</si>
  <si>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Да</t>
  </si>
  <si>
    <t/>
  </si>
  <si>
    <t>РЭП</t>
  </si>
  <si>
    <t>ПО</t>
  </si>
  <si>
    <t>223.1</t>
  </si>
  <si>
    <t>Спецификация (Коммерческое предложение на поставку товаров, работ, услуг)</t>
  </si>
  <si>
    <t>Название закупки</t>
  </si>
  <si>
    <t>Средства криптографической защиты каналов связи КСПД</t>
  </si>
  <si>
    <t>Внимание!!!  Обязательно прочитайте инструкцию по заполнению в конце таблицы.</t>
  </si>
  <si>
    <t>Лот</t>
  </si>
  <si>
    <t>424.24.00208 Средства криптографической защиты каналов связи КСПД</t>
  </si>
  <si>
    <t>Год поставки</t>
  </si>
  <si>
    <t>Предложение от (наименование участника)</t>
  </si>
  <si>
    <t>Номер предложения</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</si>
  <si>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</si>
  <si>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</si>
  <si>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</si>
  <si>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</si>
  <si>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</si>
  <si>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</si>
  <si>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</si>
  <si>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изготовителя (план)</t>
  </si>
  <si>
    <t>Плановая цена за единицу</t>
  </si>
  <si>
    <t>Общее количество, требуемое</t>
  </si>
  <si>
    <t>Общая стоимость (план)</t>
  </si>
  <si>
    <t>Аналог участника</t>
  </si>
  <si>
    <t>Признак - Аналог</t>
  </si>
  <si>
    <t>Наименование изготовителя (предложение участника)</t>
  </si>
  <si>
    <t>Уровень локализации</t>
  </si>
  <si>
    <t>Страна происхождения товара (предложение участника)</t>
  </si>
  <si>
    <t>Реестр РЭП (ПО)</t>
  </si>
  <si>
    <t>№ записи в Реестре РЭП (ПО)</t>
  </si>
  <si>
    <t>Цена за единицу (предложение участника) без НДС</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</si>
  <si>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</si>
  <si>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</si>
  <si>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</si>
  <si>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</si>
  <si>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Код позиции в справочнике</t>
  </si>
  <si>
    <t xml:space="preserve">Наименование позиции </t>
  </si>
  <si>
    <t>Наименование позиции (краткое)</t>
  </si>
  <si>
    <t>ГОСТ, ОСТ, ТУ, чертеж</t>
  </si>
  <si>
    <t>Январь</t>
  </si>
  <si>
    <t>Февраль</t>
  </si>
  <si>
    <t>Март</t>
  </si>
  <si>
    <t>Апрель</t>
  </si>
  <si>
    <t xml:space="preserve">Май </t>
  </si>
  <si>
    <t>Июнь</t>
  </si>
  <si>
    <t>Июль</t>
  </si>
  <si>
    <t>Август</t>
  </si>
  <si>
    <t>Сентябрь</t>
  </si>
  <si>
    <t>Октябрь</t>
  </si>
  <si>
    <t>Ноябрь</t>
  </si>
  <si>
    <t>Декабрь</t>
  </si>
  <si>
    <t>Предлагаемое</t>
  </si>
  <si>
    <t xml:space="preserve">Требуемое </t>
  </si>
  <si>
    <t>Требуемая  дата</t>
  </si>
  <si>
    <t>Требуемое  количество</t>
  </si>
  <si>
    <t>Предлагаемая  дата</t>
  </si>
  <si>
    <t>Предлагаемое количество</t>
  </si>
  <si>
    <t>Томскэнергосбыт-&gt;Томскэнергосбыт</t>
  </si>
  <si>
    <t>Комплекс программно-аппаратный (ПАК) для защиты компьютерных сетей организаций от несанкционированного доступа к ее ресурсам при передаче информации по открытым каналам связи, ViPNet Coordinator HW1000 4.x, программное обеспечение (ПО) ViPNet Coordinator HW 4.x, аппаратная платформа HW1000 Q7, без ограничений по количеству туннелируемых адресов, сервис технической поддержки уровень Базовый на 1 год, сервис гарантийного обслуживания на 1 год, INFOTECS HC-119-1000-4.X</t>
  </si>
  <si>
    <t>Комплекс ПАК INFOTECS HC-119-1000-4.X</t>
  </si>
  <si>
    <t>Штука</t>
  </si>
  <si>
    <t>Лицензия (право) на использование дополнительная (расширение) для подключения дополнительного узла управления программного обеспечения (ПО) ViPNet Policy Manager для централизованного управления политиками безопасности отдельных узлов и групп узлов защищенной сети ViPNet, версия 4.X, формат поставки электронный, на 1 узел управления, бессрочная, INFOTECS LC-PM-05</t>
  </si>
  <si>
    <t>Лицензия INFOTECS LC-PM-05</t>
  </si>
  <si>
    <t>Лицензия (право) на использование дополнительная (расширение) для подключения дополнительного узла мониторинга программного обеспечения (ПО) ViPNet StateWatcher для наблюдения за состоянием средств защиты информации ViPNet, элементов инфраструктуры сети, версия 4.x, формат поставки электронный, на 1 узел мониторинга, бессрочная, INFOTECS LC-SW-04</t>
  </si>
  <si>
    <t>Лицензия INFOTECS LC-SW-04</t>
  </si>
  <si>
    <t>Сертификат технической поддержки (активации сервиса прямой технической поддержки) программно-аппаратного комплекса (ПАК) для защиты компьютерных сетей организаций от несанкционированного доступа при передаче информации по открытым каналам связи ViPNet Coordinator HW1000 4.x, уровень Расширенный, на 1 год, INFOTECS HC-119-1000-4.X-T-G2, дополнительное обозначение: THC-119-1000-4.X-G2</t>
  </si>
  <si>
    <t>Сертификат INFOTECS HC-119-1000-4.X-T-G2</t>
  </si>
  <si>
    <t>Сертификат активации сервиса прямой технической поддержки расширения ПО VIPNET Policy Manager, уровень расширенный, на 1 узел управления, на 1 год, INFOTECS LC-PM-05-T-G2</t>
  </si>
  <si>
    <t>Сертификат INFOTECS LC-PM-05-T-G2</t>
  </si>
  <si>
    <t>Сертификат активации сервиса прямой технической поддержки, расширения программного обеспечения (ПО) VIPNET StateWatcher, на 1 узел мониторинга, уровень расширенный, на 1 год, INFOTECS LC-SW-04-T-G2</t>
  </si>
  <si>
    <t>Сертификат INFOTECS LC-SW-04-T-G2</t>
  </si>
  <si>
    <t>Общая стоимость (план):</t>
  </si>
  <si>
    <t>Коэффициент изменения начальной (максимальной) цены:</t>
  </si>
  <si>
    <t>Общая стоимость (предложения участника):</t>
  </si>
  <si>
    <t>руб.</t>
  </si>
  <si>
    <t>%</t>
  </si>
  <si>
    <t>Общая стоимость товаров, работ, услуг с учетом коэффициента изменения начальной (максимальной) цены:</t>
  </si>
  <si>
    <t>РФ/Импорт/РЭП(ПО)</t>
  </si>
  <si>
    <t>Общая стоимость товаров, работ, услуг РФ/ДНР/ЛНР/ЕАЭС с учетом коэффициента изменения начальной (максимальной) цены:</t>
  </si>
  <si>
    <r>
      <t xml:space="preserve">Общая стоимость </t>
    </r>
    <r>
      <rPr>
        <b/>
        <u/>
        <sz val="11"/>
        <rFont val="Arial Cyr"/>
        <charset val="204"/>
      </rPr>
      <t>товаров, работ, услуг иностранного происхождения</t>
    </r>
    <r>
      <rPr>
        <b/>
        <sz val="11"/>
        <rFont val="Arial Cyr"/>
        <charset val="204"/>
      </rPr>
      <t xml:space="preserve"> с учетом коэффициента изменения начальной (максимальной) цены:</t>
    </r>
  </si>
  <si>
    <t>Общая стоимость товаров из единого реестра радиоэлектронной продукции и (или) реестра программ для электронных вычислительных машин и баз данных , с учетом коэффициента изменения начальной (максимальной) цены:</t>
  </si>
  <si>
    <t>Инструкция по заполнению:</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</si>
  <si>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</si>
  <si>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t>2) Поле "Аналог участника" заполняется, только если поставщик в технической части Спецификации предложил аналог, в таком случае в этом поле необходимо указать «Да».</t>
  </si>
  <si>
    <r>
      <t>3) Внимание! Поля: "Наименование изготовителя (предложение участника)", "Страна происхождения товара (предложение участника)" и "Уровень локализации"</t>
    </r>
    <r>
      <rPr>
        <sz val="12"/>
        <color indexed="10"/>
        <rFont val="Arial"/>
        <family val="2"/>
        <charset val="204"/>
      </rPr>
      <t xml:space="preserve"> обязательны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</si>
  <si>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Поле "</t>
    </r>
    <r>
      <rPr>
        <b/>
        <sz val="12"/>
        <color indexed="56"/>
        <rFont val="Arial"/>
        <family val="2"/>
        <charset val="204"/>
      </rPr>
      <t>Цена за единицу без НДС (предложение участника)</t>
    </r>
    <r>
      <rPr>
        <sz val="12"/>
        <color indexed="56"/>
        <rFont val="Arial"/>
        <family val="2"/>
        <charset val="204"/>
      </rPr>
      <t>" обязательно для заполнения. Стоимость продукции должна включать в себя транспортные расходы участника на доставку продукции и все необходимые платежи. Для позиций, которые являются работами/услугами, стоимость предложения участника указывается в поле "Общее количество, предлагаемое".</t>
    </r>
  </si>
  <si>
    <r>
      <t xml:space="preserve">5) При заполнении цен, копейки отделяются исключительно знаком </t>
    </r>
    <r>
      <rPr>
        <b/>
        <sz val="12"/>
        <color indexed="56"/>
        <rFont val="Arial"/>
        <family val="2"/>
        <charset val="204"/>
      </rPr>
      <t>"запятая"</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</si>
  <si>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</si>
  <si>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7) В столбец "Общее количество, предлагаемое "</t>
    </r>
    <r>
      <rPr>
        <b/>
        <sz val="12"/>
        <color indexed="56"/>
        <rFont val="Arial"/>
        <family val="2"/>
        <charset val="204"/>
      </rPr>
      <t xml:space="preserve">-если производится закупка товаров,  данные вносятся автоматически и не подлежат изменению(предлагаемое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 </t>
    </r>
    <r>
      <rPr>
        <sz val="12"/>
        <color indexed="56"/>
        <rFont val="Arial"/>
        <family val="2"/>
        <charset val="204"/>
      </rPr>
      <t xml:space="preserve"> .</t>
    </r>
  </si>
  <si>
    <t>8) Коммерческое предложение будет служить основой для подготовки приложения к Договору.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 чтобы ее можно было с минимальными изменениями включить в Договор.</t>
  </si>
  <si>
    <r>
      <t xml:space="preserve">9) Столбцы </t>
    </r>
    <r>
      <rPr>
        <b/>
        <sz val="12"/>
        <color indexed="56"/>
        <rFont val="Arial"/>
        <family val="2"/>
        <charset val="204"/>
      </rPr>
      <t>"Страна происхождения товара(предложение участника)", "Уровень локализации"</t>
    </r>
    <r>
      <rPr>
        <sz val="12"/>
        <color indexed="56"/>
        <rFont val="Arial"/>
        <family val="2"/>
        <charset val="204"/>
      </rPr>
      <t xml:space="preserve">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2"/>
        <color indexed="56"/>
        <rFont val="Arial"/>
        <family val="2"/>
        <charset val="204"/>
      </rPr>
      <t>любой</t>
    </r>
    <r>
      <rPr>
        <sz val="12"/>
        <color indexed="56"/>
        <rFont val="Arial"/>
        <family val="2"/>
        <charset val="204"/>
      </rPr>
      <t xml:space="preserve"> из ячеек данных столбцов, продукция будет приравниваться к импортной.</t>
    </r>
  </si>
  <si>
    <t>9.1) Если в результате расчета уровня локализации, в соответствии с Методикой "Расчет уровня локализации товаров, работ, услуг", "Уровень локализации" равен 1, данный уровень проставляется в соответствующий столбец, а в столбце "Страна происхождения товара (предложение участника)" автоматически проставляется страна "Российская Федерация". Если в результате расчета "Уровень локализации" составил менее 1, то в столбце "Страна происхождения товара (предложение участника)" участнику необходимо в ручном режиме выбрать страну из выпадающего списка.</t>
  </si>
  <si>
    <r>
      <t xml:space="preserve">9.2) В случае если первоначально заполняется (выбирается из выпадающего списка), столбец "Страна происхождения товара (предложение участника)" 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2"/>
        <color rgb="FFFF0000"/>
        <rFont val="Arial"/>
        <family val="2"/>
        <charset val="204"/>
      </rPr>
      <t>НЕОБХОДИМО</t>
    </r>
    <r>
      <rPr>
        <sz val="12"/>
        <color indexed="56"/>
        <rFont val="Arial"/>
        <family val="2"/>
        <charset val="204"/>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</si>
  <si>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t>9.3) Обращаем Ваше внимание на то, что в случае очищения значений обоих полей "Страна происхождения товара (предложение участника)", "Уровень локализации" автоматическое заполнение ячеек перестает функционировать и пустые ячейки "Уровень локализации", "Страна происхождения товара (предложение участника)" Участнику необходимо будет заполнить вручную"</t>
  </si>
  <si>
    <t>10)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</si>
  <si>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11) Столбец "№ записи в Реестре РЭП (ПО)", необходим для заполнения, для принятия решения о применении Преференций, в случае если такое требование указано в Извещении Закупочной документации. При не заполнении любой ячейки данного столбца, а также указание не действительного порядкового номера в реестре размещенном на официальном сайте Минпромторга/Минцифры России, будет считаться, что продукция не включена в единый реестр российской радиоэлектронной продукции и (или) в единый реестр российских программ для электронных вычислительных машин и баз данных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"Реестр РЭП (ПО)" участник выбирает из списка реестр,  к которому относится номер реестровой/регистрационной записи: РЭП (в случае если предлагаемый товар включен в единый реестр российской радиоэлектронной продукции)  и (или) ПО,  (в случае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 записи в реестре РЭП (ПО)" участник указывает номер реестровой/регистрационной записи в формате реестра, в который  включён предлагаемый товар.</t>
  </si>
  <si>
    <t>12) В состав заявки должна быть приложена электронная версия Спецификации (Коммерческое предложение).</t>
  </si>
</sst>
</file>

<file path=xl/styles.xml><?xml version="1.0" encoding="utf-8"?>
<styleSheet xmlns="http://schemas.openxmlformats.org/spreadsheetml/2006/main">
  <numFmts count="2">
    <numFmt numFmtId="164" formatCode="#,##0.00#"/>
    <numFmt numFmtId="165" formatCode="_-* #,##0.00\ _₽_-;\-* #,##0.00\ _₽_-;_-* &quot;-&quot;??\ _₽_-;_-@_-"/>
  </numFmts>
  <fonts count="86">
    <font>
      <sz val="11.0"/>
      <color indexed="8"/>
      <name val="Calibri"/>
      <family val="2"/>
      <scheme val="minor"/>
    </font>
    <font>
      <name val="Times New Roman"/>
      <sz val="10.0"/>
    </font>
    <font>
      <name val="Times New Roman"/>
      <sz val="10.0"/>
    </font>
    <font>
      <name val="Arial Cyr"/>
      <sz val="10.0"/>
    </font>
    <font>
      <name val="Arial Cyr"/>
      <sz val="10.0"/>
    </font>
    <font>
      <name val="Arial Cyr"/>
      <sz val="10.0"/>
    </font>
    <font>
      <name val="Arial Cyr"/>
      <sz val="10.0"/>
    </font>
    <font xmlns:mc="http://schemas.openxmlformats.org/markup-compatibility/2006" xmlns:x14ac="http://schemas.microsoft.com/office/spreadsheetml/2009/9/ac" xmlns:main="http://schemas.openxmlformats.org/spreadsheetml/2006/main">
      <main:sz val="10"/>
      <main:color indexed="9"/>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10"/>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sz val="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sz val="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u/>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b/>
      <main:sz val="12"/>
      <main:color indexed="10"/>
      <main:name val="Arial"/>
      <main:family val="2"/>
      <main:charset val="204"/>
    </font>
    <font xmlns:mc="http://schemas.openxmlformats.org/markup-compatibility/2006" xmlns:x14ac="http://schemas.microsoft.com/office/spreadsheetml/2009/9/ac" xmlns:main="http://schemas.openxmlformats.org/spreadsheetml/2006/main">
      <main:b/>
      <main:sz val="12"/>
      <main:color indexed="10"/>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s>
  <fills count="11">
    <fill>
      <patternFill patternType="none"/>
    </fill>
    <fill>
      <patternFill patternType="darkGray"/>
    </fill>
    <fill>
      <patternFill patternType="solid"/>
    </fill>
    <fill>
      <patternFill patternType="solid">
        <fgColor indexed="9"/>
      </patternFill>
    </fill>
    <fill>
      <patternFill patternType="solid">
        <fgColor indexed="31"/>
      </patternFill>
    </fill>
    <fill xmlns:mc="http://schemas.openxmlformats.org/markup-compatibility/2006" xmlns:x14ac="http://schemas.microsoft.com/office/spreadsheetml/2009/9/ac" xmlns:main="http://schemas.openxmlformats.org/spreadsheetml/2006/main">
      <main:patternFill patternType="solid">
        <main:fgColor rgb="FFFFFFFF"/>
        <main:bgColor indexed="64"/>
      </main:patternFill>
    </fill>
    <fill xmlns:mc="http://schemas.openxmlformats.org/markup-compatibility/2006" xmlns:x14ac="http://schemas.microsoft.com/office/spreadsheetml/2009/9/ac" xmlns:main="http://schemas.openxmlformats.org/spreadsheetml/2006/main">
      <main:patternFill patternType="solid">
        <main:fgColor rgb="FFC0C0C0"/>
        <main:bgColor indexed="64"/>
      </main:patternFill>
    </fill>
    <fill xmlns:mc="http://schemas.openxmlformats.org/markup-compatibility/2006" xmlns:x14ac="http://schemas.microsoft.com/office/spreadsheetml/2009/9/ac" xmlns:main="http://schemas.openxmlformats.org/spreadsheetml/2006/main">
      <main:patternFill patternType="solid">
        <main:fgColor rgb="FFCCCCFF"/>
        <main:bgColor indexed="64"/>
      </main:patternFill>
    </fill>
    <fill xmlns:mc="http://schemas.openxmlformats.org/markup-compatibility/2006" xmlns:x14ac="http://schemas.microsoft.com/office/spreadsheetml/2009/9/ac" xmlns:main="http://schemas.openxmlformats.org/spreadsheetml/2006/main">
      <main:patternFill patternType="solid">
        <main:fgColor indexed="65"/>
        <main:bgColor indexed="64"/>
      </main:patternFill>
    </fill>
    <fill xmlns:mc="http://schemas.openxmlformats.org/markup-compatibility/2006" xmlns:x14ac="http://schemas.microsoft.com/office/spreadsheetml/2009/9/ac" xmlns:main="http://schemas.openxmlformats.org/spreadsheetml/2006/main">
      <main:patternFill patternType="solid">
        <main:fgColor rgb="FFBFBFBF"/>
        <main:bgColor indexed="64"/>
      </main:patternFill>
    </fill>
    <fill xmlns:mc="http://schemas.openxmlformats.org/markup-compatibility/2006" xmlns:x14ac="http://schemas.microsoft.com/office/spreadsheetml/2009/9/ac" xmlns:main="http://schemas.openxmlformats.org/spreadsheetml/2006/main">
      <main:patternFill patternType="solid">
        <main:fgColor rgb="FFDAEEF3"/>
        <main:bgColor indexed="64"/>
      </main:patternFill>
    </fill>
  </fills>
  <borders count="24">
    <border>
      <left/>
      <right/>
      <top/>
      <bottom/>
      <diagonal/>
    </border>
    <border>
      <top style="thin"/>
    </border>
    <border>
      <right style="thin"/>
      <top style="thin"/>
    </border>
    <border>
      <left style="thin"/>
      <right style="thin"/>
      <top style="thin"/>
    </border>
    <border>
      <left style="thin"/>
      <right style="thin"/>
      <top style="thin"/>
      <bottom style="thin"/>
    </border>
    <border xmlns:mc="http://schemas.openxmlformats.org/markup-compatibility/2006" xmlns:x14ac="http://schemas.microsoft.com/office/spreadsheetml/2009/9/ac" xmlns:main="http://schemas.openxmlformats.org/spreadsheetml/2006/main">
      <main:left style="thin">
        <main:color auto="1"/>
      </main:left>
      <main:right/>
      <main:top style="thin">
        <main:color auto="1"/>
      </main:top>
      <main:bottom/>
      <main:diagonal/>
    </border>
    <border xmlns:mc="http://schemas.openxmlformats.org/markup-compatibility/2006" xmlns:x14ac="http://schemas.microsoft.com/office/spreadsheetml/2009/9/ac" xmlns:main="http://schemas.openxmlformats.org/spreadsheetml/2006/main">
      <main:left/>
      <main:right/>
      <main:top style="thin">
        <main:color auto="1"/>
      </main:top>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style="thin">
        <main:color auto="1"/>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thin">
        <main:color auto="1"/>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medium">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medium">
        <main:color auto="1"/>
      </main:right>
      <main:top style="medium">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medium">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medium">
        <main:color auto="1"/>
      </main:left>
      <main:right/>
      <main:top/>
      <main:bottom/>
      <main:diagonal/>
    </border>
  </borders>
  <cellStyleXfs count="1">
    <xf numFmtId="0" fontId="0" fillId="0" borderId="0"/>
  </cellStyleXfs>
  <cellXfs count="86">
    <xf numFmtId="0" fontId="1" fillId="3" borderId="0" xfId="0" applyFont="true" applyBorder="true" applyFill="true"/>
    <xf numFmtId="0" fontId="1" fillId="3" borderId="0" xfId="0" applyFont="true" applyBorder="true" applyFill="true"/>
    <xf numFmtId="0" fontId="2" fillId="3" borderId="0" xfId="0" applyFont="true" applyBorder="true" applyFill="true">
      <protection locked="true"/>
    </xf>
    <xf numFmtId="0" fontId="3" fillId="4" borderId="4" xfId="0" applyFont="true" applyBorder="true" applyFill="true">
      <alignment wrapText="true"/>
      <protection locked="true"/>
    </xf>
    <xf numFmtId="4" fontId="4" fillId="4" borderId="4" xfId="0" applyFont="true" applyBorder="true" applyFill="true" applyNumberFormat="true">
      <alignment wrapText="true"/>
      <protection locked="true"/>
    </xf>
    <xf numFmtId="164" fontId="5" fillId="4" borderId="4" xfId="0" applyFont="true" applyBorder="true" applyFill="true" applyNumberFormat="true">
      <protection locked="true"/>
    </xf>
    <xf numFmtId="4" fontId="6" fillId="0" borderId="4" xfId="0" applyFont="true" applyBorder="true" applyNumberFormat="true">
      <alignment wrapText="true"/>
      <protection locked="false"/>
    </xf>
    <xf xmlns:mc="http://schemas.openxmlformats.org/markup-compatibility/2006" xmlns:x14ac="http://schemas.microsoft.com/office/spreadsheetml/2009/9/ac" xmlns:main="http://schemas.openxmlformats.org/spreadsheetml/2006/main" numFmtId="0" fontId="7" fillId="5" borderId="0" xfId="0" applyFont="true" applyFill="true" applyProtection="1" applyBorder="true" applyNumberFormat="true">
      <main:protection hidden="1"/>
    </xf>
    <xf xmlns:mc="http://schemas.openxmlformats.org/markup-compatibility/2006" xmlns:x14ac="http://schemas.microsoft.com/office/spreadsheetml/2009/9/ac" xmlns:main="http://schemas.openxmlformats.org/spreadsheetml/2006/main" numFmtId="0" fontId="8" fillId="0"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8" fillId="0"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8" fillId="0"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6" borderId="5"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6" borderId="7"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7"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5"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numFmtId="0" fontId="11" fillId="5" borderId="0" xfId="0" applyFont="true" applyFill="true" applyProtection="1" applyBorder="true" applyNumberFormat="true"/>
    <xf xmlns:mc="http://schemas.openxmlformats.org/markup-compatibility/2006" xmlns:x14ac="http://schemas.microsoft.com/office/spreadsheetml/2009/9/ac" xmlns:main="http://schemas.openxmlformats.org/spreadsheetml/2006/main" numFmtId="0" fontId="18" fillId="5" borderId="0"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8"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6" borderId="9"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7" borderId="8"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9"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1" fillId="7" borderId="9"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1" fillId="5"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1" fontId="11" fillId="0"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 fontId="11" fillId="0"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1" fillId="5" borderId="8"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1" fillId="5"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1" fillId="5"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0" fontId="11" fillId="6" borderId="10"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6" borderId="11"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8" borderId="10"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main="http://schemas.openxmlformats.org/spreadsheetml/2006/main" numFmtId="0" fontId="11" fillId="8" borderId="12"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main="http://schemas.openxmlformats.org/spreadsheetml/2006/main" numFmtId="0" fontId="11" fillId="8" borderId="11"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main="http://schemas.openxmlformats.org/spreadsheetml/2006/main" numFmtId="1" fontId="11" fillId="5"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0" fontId="11" fillId="7" borderId="1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12"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11"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41" fillId="5"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4"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5"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6"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3"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3"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7"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7"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0"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1"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2"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8"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9"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1" fillId="10"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10"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3" fillId="5" borderId="0" xfId="0" applyFont="true" applyFill="true" applyAlignment="1" applyProtection="1" applyBorder="true" applyNumberFormat="true">
      <main:alignment horizontal="center"/>
    </xf>
    <xf xmlns:mc="http://schemas.openxmlformats.org/markup-compatibility/2006" xmlns:x14ac="http://schemas.microsoft.com/office/spreadsheetml/2009/9/ac"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main="http://schemas.openxmlformats.org/spreadsheetml/2006/main" numFmtId="0" fontId="3" fillId="5" borderId="0" xfId="0" applyFont="true" applyFill="true" applyAlignment="1" applyProtection="1" applyBorder="true" applyNumberFormat="true">
      <main:alignment horizontal="left"/>
    </xf>
    <xf xmlns:mc="http://schemas.openxmlformats.org/markup-compatibility/2006" xmlns:x14ac="http://schemas.microsoft.com/office/spreadsheetml/2009/9/ac" xmlns:main="http://schemas.openxmlformats.org/spreadsheetml/2006/main" numFmtId="165" fontId="46" fillId="7" borderId="19"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14"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15"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16"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20" xfId="0" applyNumberFormat="true" applyFont="true" applyFill="true" applyBorder="true" applyProtection="1">
      <main:protection hidden="1"/>
    </xf>
    <xf xmlns:mc="http://schemas.openxmlformats.org/markup-compatibility/2006" xmlns:x14ac="http://schemas.microsoft.com/office/spreadsheetml/2009/9/ac" xmlns:main="http://schemas.openxmlformats.org/spreadsheetml/2006/main" numFmtId="9" fontId="46" fillId="7" borderId="21" xfId="2"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46" fillId="7" borderId="22" xfId="2" applyNumberFormat="true" applyFont="true" applyFill="true" applyBorder="true" applyAlignment="1" applyProtection="1">
      <main:alignment horizontal="center"/>
      <main:protection hidden="1"/>
    </xf>
    <xf xmlns:mc="http://schemas.openxmlformats.org/markup-compatibility/2006" xmlns:x14ac="http://schemas.microsoft.com/office/spreadsheetml/2009/9/ac" xmlns:main="http://schemas.openxmlformats.org/spreadsheetml/2006/main" numFmtId="0" fontId="78" fillId="5" borderId="0" xfId="0" applyFont="true" applyFill="true" applyAlignment="1" applyBorder="true" applyNumberFormat="true">
      <main:alignment vertical="center"/>
    </xf>
    <xf xmlns:mc="http://schemas.openxmlformats.org/markup-compatibility/2006" xmlns:x14ac="http://schemas.microsoft.com/office/spreadsheetml/2009/9/ac" xmlns:main="http://schemas.openxmlformats.org/spreadsheetml/2006/main" numFmtId="0" fontId="79" fillId="5" borderId="0" xfId="0" applyFont="true" applyFill="true" applyAlignment="1" applyBorder="true"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5"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5"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2" fillId="5"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2" fillId="5"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0"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0" borderId="0" xfId="0" applyFont="true" applyFill="true" applyBorder="true" applyAlignment="1" applyNumberFormat="true">
      <main:alignment horizontal="left" vertical="center" wrapText="1"/>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1.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CJ49"/>
  <sheetViews>
    <sheetView workbookViewId="0" tabSelected="true" zoomScale="80"/>
  </sheetViews>
  <sheetFormatPr defaultRowHeight="15.0"/>
  <cols>
    <col min="207" max="16384" style="1" collapsed="true" width="8.0" customWidth="false"/>
    <col min="206" max="206" style="1" collapsed="true" width="0.0" customWidth="true"/>
    <col min="205" max="205" style="1" collapsed="true" width="0.0" customWidth="true"/>
    <col min="204" max="204" style="1" collapsed="true" width="0.0" customWidth="true"/>
    <col min="203" max="203" style="1" collapsed="true" width="0.0" customWidth="true"/>
    <col min="202" max="202" style="1" collapsed="true" width="0.0" customWidth="true"/>
    <col min="201" max="201" style="1" collapsed="true" width="0.0" customWidth="true"/>
    <col min="200" max="200" style="1" collapsed="true" width="0.0" customWidth="true"/>
    <col min="199" max="199" style="1" collapsed="true" width="0.0" customWidth="true"/>
    <col min="198" max="198" style="1" collapsed="true" width="0.0" customWidth="true"/>
    <col min="197" max="197" style="1" collapsed="true" width="0.0" customWidth="true"/>
    <col min="196" max="196" style="1" collapsed="true" width="0.0" customWidth="true"/>
    <col min="195" max="195" style="1" collapsed="true" width="0.0" customWidth="true"/>
    <col min="194" max="194" style="1" collapsed="true" width="0.0" customWidth="true"/>
    <col min="193" max="193" style="1" collapsed="true" width="0.0" customWidth="true"/>
    <col min="192" max="192" style="1" collapsed="true" width="0.0" customWidth="true"/>
    <col min="191" max="191" style="1" collapsed="true" width="0.0" customWidth="true"/>
    <col min="190" max="190" style="1" collapsed="true" width="0.0" customWidth="true"/>
    <col min="189" max="189" style="1" collapsed="true" width="0.0" customWidth="true"/>
    <col min="188" max="188" style="1" collapsed="true" width="0.0" customWidth="true"/>
    <col min="187" max="187" style="1" collapsed="true" width="0.0" customWidth="true"/>
    <col min="186" max="186" style="1" collapsed="true" width="0.0" customWidth="true"/>
    <col min="185" max="185" style="1" collapsed="true" width="0.0" customWidth="true"/>
    <col min="184" max="184" style="1" collapsed="true" width="0.0" customWidth="true"/>
    <col min="183" max="183" style="1" collapsed="true" width="0.0" customWidth="true"/>
    <col min="182" max="182" style="1" collapsed="true" width="0.0" customWidth="true"/>
    <col min="181" max="181" style="1" collapsed="true" width="0.0" customWidth="true"/>
    <col min="180" max="180" style="1" collapsed="true" width="0.0" customWidth="true"/>
    <col min="179" max="179" style="1" collapsed="true" width="0.0" customWidth="true"/>
    <col min="178" max="178" style="1" collapsed="true" width="0.0" customWidth="true"/>
    <col min="177" max="177" style="1" collapsed="true" width="0.0" customWidth="true"/>
    <col min="176" max="176" style="1" collapsed="true" width="0.0" customWidth="true"/>
    <col min="175" max="175" style="1" collapsed="true" width="0.0" customWidth="true"/>
    <col min="174" max="174" style="1" collapsed="true" width="0.0" customWidth="true"/>
    <col min="173" max="173" style="1" collapsed="true" width="0.0" customWidth="true"/>
    <col min="172" max="172" style="1" collapsed="true" width="0.0" customWidth="true"/>
    <col min="171" max="171" style="1" collapsed="true" width="0.0" customWidth="true"/>
    <col min="170" max="170" style="1" collapsed="true" width="0.0" customWidth="true"/>
    <col min="169" max="169" style="1" collapsed="true" width="0.0" customWidth="true"/>
    <col min="168" max="168" style="1" collapsed="true" width="0.0" customWidth="true"/>
    <col min="167" max="167" style="1" collapsed="true" width="0.0" customWidth="true"/>
    <col min="166" max="166" style="1" collapsed="true" width="0.0" customWidth="true"/>
    <col min="165" max="165" style="1" collapsed="true" width="0.0" customWidth="true"/>
    <col min="164" max="164" style="1" collapsed="true" width="0.0" customWidth="true"/>
    <col min="163" max="163" style="1" collapsed="true" width="0.0" customWidth="true"/>
    <col min="162" max="162" style="1" collapsed="true" width="0.0" customWidth="true"/>
    <col min="161" max="161" style="1" collapsed="true" width="0.0" customWidth="true"/>
    <col min="160" max="160" style="1" collapsed="true" width="0.0" customWidth="true"/>
    <col min="159" max="159" style="1" collapsed="true" width="0.0" customWidth="true"/>
    <col min="158" max="158" style="1" collapsed="true" width="0.0" customWidth="true"/>
    <col min="157" max="157" style="1" collapsed="true" width="0.0" customWidth="true"/>
    <col min="156" max="156" style="1" collapsed="true" width="0.0" customWidth="true"/>
    <col min="155" max="155" style="1" collapsed="true" width="0.0" customWidth="true"/>
    <col min="154" max="154" style="1" collapsed="true" width="0.0" customWidth="true"/>
    <col min="153" max="153" style="1" collapsed="true" width="0.0" customWidth="true"/>
    <col min="152" max="152" style="1" collapsed="true" width="0.0" customWidth="true"/>
    <col min="151" max="151" style="1" collapsed="true" width="0.0" customWidth="true"/>
    <col min="150" max="150" style="1" collapsed="true" width="0.0" customWidth="true"/>
    <col min="149" max="149" style="1" collapsed="true" width="0.0" customWidth="true"/>
    <col min="148" max="148" style="1" collapsed="true" width="0.0" customWidth="true"/>
    <col min="147" max="147" style="1" collapsed="true" width="0.0" customWidth="true"/>
    <col min="146" max="146" style="1" collapsed="true" width="0.0" customWidth="true"/>
    <col min="145" max="145" style="1" collapsed="true" width="0.0" customWidth="true"/>
    <col min="144" max="144" style="1" collapsed="true" width="0.0" customWidth="true"/>
    <col min="143" max="143" style="1" collapsed="true" width="0.0" customWidth="true"/>
    <col min="142" max="142" style="1" collapsed="true" width="0.0" customWidth="true"/>
    <col min="141" max="141" style="1" collapsed="true" width="0.0" customWidth="true"/>
    <col min="140" max="140" style="1" collapsed="true" width="0.0" customWidth="true"/>
    <col min="139" max="139" style="1" collapsed="true" width="0.0" customWidth="true"/>
    <col min="138" max="138" style="1" collapsed="true" width="0.0" customWidth="true"/>
    <col min="137" max="137" style="1" collapsed="true" width="0.0" customWidth="true"/>
    <col min="136" max="136" style="1" collapsed="true" width="0.0" customWidth="true"/>
    <col min="135" max="135" style="1" collapsed="true" width="0.0" customWidth="true"/>
    <col min="134" max="134" style="1" collapsed="true" width="0.0" customWidth="true"/>
    <col min="133" max="133" style="1" collapsed="true" width="0.0" customWidth="true"/>
    <col min="132" max="132" style="1" collapsed="true" width="0.0" customWidth="true"/>
    <col min="131" max="131" style="1" collapsed="true" width="0.0" customWidth="true"/>
    <col min="130" max="130" style="1" collapsed="true" width="0.0" customWidth="true"/>
    <col min="129" max="129" style="1" collapsed="true" width="0.0" customWidth="true"/>
    <col min="128" max="128" style="1" collapsed="true" width="0.0" customWidth="true"/>
    <col min="127" max="127" style="1" collapsed="true" width="0.0" customWidth="true"/>
    <col min="126" max="126" style="1" collapsed="true" width="0.0" customWidth="true"/>
    <col min="125" max="125" style="1" collapsed="true" width="0.0" customWidth="true"/>
    <col min="124" max="124" style="1" collapsed="true" width="0.0" customWidth="true"/>
    <col min="123" max="123" style="1" collapsed="true" width="0.0" customWidth="true"/>
    <col min="122" max="122" style="1" collapsed="true" width="0.0" customWidth="true"/>
    <col min="121" max="121" style="1" collapsed="true" width="0.0" customWidth="true"/>
    <col min="120" max="120" style="1" collapsed="true" width="0.0" customWidth="true"/>
    <col min="119" max="119" style="1" collapsed="true" width="0.0" customWidth="true"/>
    <col min="118" max="118" style="1" collapsed="true" width="0.0" customWidth="true"/>
    <col min="117" max="117" style="1" collapsed="true" width="0.0" customWidth="true"/>
    <col min="116" max="116" style="1" collapsed="true" width="0.0" customWidth="true"/>
    <col min="115" max="115" style="1" collapsed="true" width="0.0" customWidth="true"/>
    <col min="114" max="114" style="1" collapsed="true" width="0.0" customWidth="true"/>
    <col min="113" max="113" style="1" collapsed="true" width="0.0" customWidth="true"/>
    <col min="112" max="112" style="1" collapsed="true" width="0.0" customWidth="true"/>
    <col min="111" max="111" style="1" collapsed="true" width="0.0" customWidth="true"/>
    <col min="110" max="110" style="1" collapsed="true" width="0.0" customWidth="true"/>
    <col min="109" max="109" style="1" collapsed="true" width="0.0" customWidth="true"/>
    <col min="108" max="108" style="1" collapsed="true" width="0.0" customWidth="true"/>
    <col min="107" max="107" style="1" collapsed="true" width="0.0" customWidth="true"/>
    <col min="106" max="106" style="1" collapsed="true" width="0.0" customWidth="true"/>
    <col min="105" max="105" style="1" collapsed="true" width="0.0" customWidth="true"/>
    <col min="104" max="104" style="1" collapsed="true" width="0.0" customWidth="true"/>
    <col min="103" max="103" style="1" collapsed="true" width="0.0" customWidth="true"/>
    <col min="102" max="102" style="1" collapsed="true" width="0.0" customWidth="true"/>
    <col min="101" max="101" style="1" collapsed="true" width="0.0" customWidth="true"/>
    <col min="100" max="100" style="1" collapsed="true" width="0.0" customWidth="true"/>
    <col min="99" max="99" style="1" collapsed="true" width="0.0" customWidth="true"/>
    <col min="98" max="98" style="1" collapsed="true" width="0.0" customWidth="true"/>
    <col min="97" max="97" style="1" collapsed="true" width="0.0" customWidth="true"/>
    <col min="96" max="96" style="1" collapsed="true" width="0.0" customWidth="true"/>
    <col min="95" max="95" style="1" collapsed="true" width="0.0" customWidth="true"/>
    <col min="94" max="94" style="1" collapsed="true" width="0.0" customWidth="true"/>
    <col min="93" max="93" style="1" collapsed="true" width="0.0" customWidth="true"/>
    <col min="92" max="92" style="1" collapsed="true" width="0.0" customWidth="true"/>
    <col min="91" max="91" style="1" collapsed="true" width="0.0" customWidth="true"/>
    <col min="90" max="90" style="1" collapsed="true" width="0.0" customWidth="true"/>
    <col min="89" max="89" style="1" collapsed="true" width="0.0" customWidth="true"/>
    <col min="88" max="88" style="1" collapsed="true" width="0.0" customWidth="true"/>
    <col min="87" max="87" style="1" collapsed="true" width="0.0" customWidth="true"/>
    <col min="86" max="86" style="1" collapsed="true" width="0.0" customWidth="true"/>
    <col min="85" max="85" style="1" collapsed="true" width="0.0" customWidth="true"/>
    <col min="84" max="84" style="1" collapsed="true" width="0.0" customWidth="true"/>
    <col min="83" max="83" style="1" collapsed="true" width="0.0" customWidth="true"/>
    <col min="82" max="82" style="1" collapsed="true" width="0.0" customWidth="true"/>
    <col min="81" max="81" style="1" collapsed="true" width="0.0" customWidth="true"/>
    <col min="80" max="80" style="1" collapsed="true" width="0.0" customWidth="true"/>
    <col min="79" max="79" style="1" collapsed="true" width="0.0" customWidth="true"/>
    <col min="78" max="78" style="1" collapsed="true" width="0.0" customWidth="true"/>
    <col min="77" max="77" style="1" collapsed="true" width="0.0" customWidth="true"/>
    <col min="76" max="76" style="1" collapsed="true" width="0.0" customWidth="true"/>
    <col min="75" max="75" style="1" collapsed="true" width="0.0" customWidth="true"/>
    <col min="74" max="74" style="1" collapsed="true" width="0.0" customWidth="true"/>
    <col min="73" max="73" style="1" collapsed="true" width="0.0" customWidth="true"/>
    <col min="72" max="72" style="1" collapsed="true" width="0.0" customWidth="true"/>
    <col min="71" max="71" style="1" collapsed="true" width="0.0" customWidth="true"/>
    <col min="70" max="70" style="1" collapsed="true" width="0.0" customWidth="true"/>
    <col min="69" max="69" style="1" collapsed="true" width="0.0" customWidth="true"/>
    <col min="68" max="68" style="1" collapsed="true" width="0.0" customWidth="true"/>
    <col min="67" max="67" style="1" collapsed="true" width="0.0" customWidth="true"/>
    <col min="66" max="66" style="1" collapsed="true" width="0.0" customWidth="true"/>
    <col min="65" max="65" style="1" collapsed="true" width="0.0" customWidth="true"/>
    <col min="64" max="64" style="1" collapsed="true" width="0.0" customWidth="true"/>
    <col min="63" max="63" style="1" collapsed="true" width="0.0" customWidth="true"/>
    <col min="62" max="62" style="1" collapsed="true" width="0.0" customWidth="true"/>
    <col min="61" max="61" style="1" collapsed="true" width="0.0" customWidth="true"/>
    <col min="60" max="60" style="1" collapsed="true" width="0.0" customWidth="true"/>
    <col min="59" max="59" style="1" collapsed="true" width="0.0" customWidth="true"/>
    <col min="58" max="58" style="1" collapsed="true" width="0.0" customWidth="true"/>
    <col min="57" max="57" style="1" collapsed="true" width="0.0" customWidth="true"/>
    <col min="56" max="56" style="1" collapsed="true" width="0.0" customWidth="true"/>
    <col min="55" max="55" style="1" collapsed="true" width="0.0" customWidth="true"/>
    <col min="54" max="54" style="1" collapsed="true" width="0.0" customWidth="true"/>
    <col min="53" max="53" style="1" collapsed="true" width="0.0" customWidth="true"/>
    <col min="52" max="52" style="1" collapsed="true" width="0.0" customWidth="true"/>
    <col min="51" max="51" style="1" collapsed="true" width="0.0" customWidth="true"/>
    <col min="50" max="50" style="1" collapsed="true" width="0.0" customWidth="true"/>
    <col min="49" max="49" style="1" collapsed="true" width="0.0" customWidth="true"/>
    <col min="48" max="48" style="1" collapsed="true" width="0.0" customWidth="true"/>
    <col min="47" max="47" style="1" collapsed="true" width="0.0" customWidth="true"/>
    <col min="46" max="46" style="1" collapsed="true" width="0.0" customWidth="true"/>
    <col min="45" max="45" style="1" collapsed="true" width="0.0" customWidth="true"/>
    <col min="44" max="44" style="1" collapsed="true" width="0.0" customWidth="true"/>
    <col min="43" max="43" style="1" collapsed="true" width="0.0" customWidth="true"/>
    <col min="42" max="42" style="1" collapsed="true" width="0.0" customWidth="true"/>
    <col min="41" max="41" style="1" collapsed="true" width="0.0" customWidth="true"/>
    <col min="40" max="40" style="1" collapsed="true" width="0.0" customWidth="true"/>
    <col min="39" max="39" style="1" collapsed="true" width="0.0" customWidth="true"/>
    <col min="38" max="38" style="1" collapsed="true" width="0.0" customWidth="true"/>
    <col min="37" max="37" style="1" collapsed="true" width="0.0" customWidth="true"/>
    <col min="36" max="36" style="1" collapsed="true" width="0.0" customWidth="true"/>
    <col min="35" max="35" style="1" collapsed="true" width="0.0" customWidth="true"/>
    <col min="34" max="34" style="1" collapsed="true" width="0.0" customWidth="true"/>
    <col min="33" max="33" style="1" collapsed="true" width="0.0" customWidth="true"/>
    <col min="32" max="32" style="1" collapsed="true" width="0.0" customWidth="true"/>
    <col min="31" max="31" style="1" collapsed="true" width="0.0" customWidth="true"/>
    <col min="30" max="30" style="1" collapsed="true" width="0.0" customWidth="true"/>
    <col min="29" max="29" style="1" collapsed="true" width="0.0" customWidth="true"/>
    <col min="28" max="28" style="1" collapsed="true" width="0.0" customWidth="true"/>
    <col min="27" max="27" style="1" collapsed="true" width="0.0" customWidth="true"/>
    <col min="26" max="26" style="1" collapsed="true" width="0.0" customWidth="true"/>
    <col min="25" max="25" style="1" collapsed="true" width="0.0" customWidth="true"/>
    <col min="24" max="24" style="1" collapsed="true" width="24.0" customWidth="true"/>
    <col min="23" max="23" style="1" collapsed="true" width="24.0" customWidth="true"/>
    <col min="22" max="22" style="1" collapsed="true" width="22.42578125" customWidth="true"/>
    <col min="21" max="21" style="1" collapsed="true" width="22.42578125" customWidth="true"/>
    <col min="20" max="20" style="1" collapsed="true" width="23.140625" customWidth="true"/>
    <col min="19" max="19" style="1" collapsed="true" width="20.5703125" customWidth="true"/>
    <col min="18" max="18" style="1" collapsed="true" width="20.5703125" customWidth="true"/>
    <col min="17" max="17" style="1" collapsed="true" width="20.5703125" customWidth="true"/>
    <col min="16" max="16" style="1" collapsed="true" width="22.42578125" customWidth="true"/>
    <col min="15" max="15" style="1" collapsed="true" width="22.85546875" customWidth="true"/>
    <col min="13" max="13" style="1" collapsed="true" width="0.0" customWidth="true"/>
    <col min="14" max="14" style="1" collapsed="true" width="22.85546875" customWidth="true"/>
    <col min="12" max="12" style="1" collapsed="true" width="21.7109375" customWidth="true"/>
    <col min="11" max="11" style="1" collapsed="true" width="21.0" customWidth="true"/>
    <col min="10" max="10" style="1" collapsed="true" width="22.0" customWidth="true"/>
    <col min="9" max="9" style="1" collapsed="true" width="23.85546875" customWidth="true"/>
    <col min="8" max="8" style="1" collapsed="true" width="10.5703125" customWidth="true"/>
    <col min="7" max="7" style="1" collapsed="true" width="17.7109375" customWidth="true"/>
    <col min="6" max="6" style="1" collapsed="true" width="50.140625" customWidth="true"/>
    <col min="5" max="5" style="1" collapsed="true" width="50.140625" customWidth="true"/>
    <col min="4" max="4" style="1" collapsed="true" width="15.7109375" customWidth="true"/>
    <col min="3" max="3" style="1" collapsed="false" width="12.5703125" customWidth="true"/>
    <col min="1" max="1" style="1" collapsed="false" width="0.0" customWidth="true"/>
    <col min="2" max="2" style="1" width="31.5703125" customWidth="true"/>
  </cols>
  <sheetData>
    <row r="1" ht="0.0" customHeight="true">
      <c r="AO1" t="n" s="7">
        <v>32902.0</v>
      </c>
      <c r="AP1" t="n" s="7">
        <v>101100.0</v>
      </c>
      <c r="AQ1" t="s" s="7">
        <v>259</v>
      </c>
    </row>
    <row r="2" ht="31.5" customHeight="true">
      <c r="B2" t="s" s="8">
        <v>260</v>
      </c>
      <c r="C2" s="9"/>
      <c r="D2" s="9"/>
      <c r="E2" s="9"/>
      <c r="F2" s="9"/>
      <c r="G2" s="9"/>
      <c r="H2" s="9"/>
      <c r="I2" s="9"/>
      <c r="J2" s="9"/>
      <c r="K2" s="9"/>
      <c r="L2" s="10"/>
    </row>
    <row r="3" ht="17.6" customHeight="true">
      <c r="D3" t="s" s="11">
        <v>261</v>
      </c>
      <c r="E3" s="12"/>
      <c r="F3" s="13" t="s">
        <v>262</v>
      </c>
      <c r="G3" s="14"/>
      <c r="H3" s="14"/>
      <c r="I3" s="14"/>
      <c r="J3" s="14"/>
      <c r="K3" s="14"/>
      <c r="L3" s="15"/>
      <c r="M3" s="16"/>
      <c r="N3" s="17"/>
      <c r="O3" s="17"/>
      <c r="P3" s="17"/>
      <c r="Q3" s="17"/>
      <c r="R3" s="17"/>
      <c r="S3" s="17"/>
      <c r="T3" s="17"/>
      <c r="U3" s="17"/>
    </row>
    <row r="4" ht="17.6" customHeight="true">
      <c r="B4" t="s" s="18">
        <v>263</v>
      </c>
      <c r="C4" s="18"/>
      <c r="D4" t="s" s="19">
        <v>264</v>
      </c>
      <c r="E4" s="20"/>
      <c r="F4" s="21" t="s">
        <v>265</v>
      </c>
      <c r="G4" s="22"/>
      <c r="H4" s="22"/>
      <c r="I4" s="22"/>
      <c r="J4" s="22"/>
      <c r="K4" s="22"/>
      <c r="L4" s="23"/>
      <c r="M4" s="16"/>
      <c r="N4" s="17"/>
      <c r="O4" s="17"/>
      <c r="P4" s="17"/>
      <c r="Q4" s="17"/>
      <c r="R4" s="17"/>
      <c r="S4" s="17"/>
      <c r="T4" s="17"/>
      <c r="U4" s="17"/>
    </row>
    <row r="5" ht="18.0" customHeight="true">
      <c r="B5" s="18"/>
      <c r="C5" s="18"/>
      <c r="D5" t="s" s="19">
        <v>266</v>
      </c>
      <c r="E5" s="20"/>
      <c r="F5" s="24" t="n">
        <v>2024.0</v>
      </c>
      <c r="G5" s="24"/>
      <c r="H5" s="24"/>
      <c r="I5" s="24"/>
      <c r="J5" s="24"/>
      <c r="K5" s="24"/>
      <c r="L5" s="25"/>
      <c r="M5" s="26"/>
      <c r="N5" s="17"/>
      <c r="O5" s="17"/>
      <c r="P5" s="17"/>
      <c r="Q5" s="17"/>
      <c r="R5" s="17"/>
      <c r="S5" s="17"/>
      <c r="T5" s="17"/>
      <c r="U5" s="17"/>
    </row>
    <row r="6" ht="18.0" customHeight="true">
      <c r="B6" s="18"/>
      <c r="C6" s="18"/>
      <c r="D6" t="s" s="19">
        <v>267</v>
      </c>
      <c r="E6" s="20"/>
      <c r="F6" t="s" s="27">
        <v>256</v>
      </c>
      <c r="G6" s="27"/>
      <c r="H6" s="27"/>
      <c r="I6" s="27"/>
      <c r="J6" s="27"/>
      <c r="K6" s="27"/>
      <c r="L6" s="28"/>
      <c r="M6" s="16"/>
      <c r="N6" s="17"/>
      <c r="O6" s="17"/>
      <c r="P6" s="17"/>
      <c r="Q6" s="17"/>
      <c r="R6" s="17"/>
      <c r="S6" s="17"/>
      <c r="T6" s="17"/>
      <c r="U6" s="17"/>
    </row>
    <row r="7" ht="18.0" customHeight="true">
      <c r="B7" s="18"/>
      <c r="C7" s="18"/>
      <c r="D7" t="s" s="19">
        <v>256</v>
      </c>
      <c r="E7" s="20"/>
      <c r="F7" t="s" s="21">
        <v>256</v>
      </c>
      <c r="G7" s="22"/>
      <c r="H7" s="22"/>
      <c r="I7" s="22"/>
      <c r="J7" s="22"/>
      <c r="K7" s="22"/>
      <c r="L7" s="23"/>
      <c r="M7" s="16"/>
      <c r="N7" s="17"/>
      <c r="O7" s="17"/>
      <c r="P7" s="17"/>
      <c r="Q7" s="17"/>
      <c r="R7" s="17"/>
      <c r="S7" s="17"/>
      <c r="T7" s="17"/>
      <c r="U7" s="17"/>
    </row>
    <row r="8" ht="0.0" customHeight="true">
      <c r="B8" s="18"/>
      <c r="C8" s="18"/>
      <c r="D8" t="s" s="19">
        <v>268</v>
      </c>
      <c r="E8" s="20"/>
      <c r="F8" t="s" s="24">
        <v>256</v>
      </c>
      <c r="G8" s="24"/>
      <c r="H8" s="24"/>
      <c r="I8" s="24"/>
      <c r="J8" s="24"/>
      <c r="K8" s="24"/>
      <c r="L8" s="25"/>
      <c r="M8" s="26"/>
      <c r="N8" s="17"/>
      <c r="O8" s="17"/>
      <c r="P8" s="17"/>
      <c r="Q8" s="17"/>
      <c r="R8" s="17"/>
      <c r="S8" s="17"/>
      <c r="T8" s="17"/>
      <c r="U8" s="17"/>
    </row>
    <row r="9" ht="18.0" customHeight="true">
      <c r="B9" s="18"/>
      <c r="C9" s="18"/>
      <c r="D9" t="s" s="19">
        <v>269</v>
      </c>
      <c r="E9" s="20"/>
      <c r="F9" t="s" s="29">
        <v>256</v>
      </c>
      <c r="G9" s="30"/>
      <c r="H9" s="30"/>
      <c r="I9" s="30"/>
      <c r="J9" s="30"/>
      <c r="K9" s="30"/>
      <c r="L9" s="31"/>
      <c r="M9" s="26"/>
      <c r="N9" s="17"/>
      <c r="O9" s="17"/>
      <c r="P9" s="17"/>
      <c r="Q9" s="17"/>
      <c r="R9" s="17"/>
      <c r="S9" s="17"/>
      <c r="T9" s="17"/>
      <c r="U9" s="17"/>
    </row>
    <row r="10" ht="18.0" customHeight="true">
      <c r="B10" s="18"/>
      <c r="C10" s="18"/>
      <c r="D10" t="s" s="19">
        <v>256</v>
      </c>
      <c r="E10" s="20"/>
      <c r="F10" t="s" s="21">
        <v>256</v>
      </c>
      <c r="G10" s="22"/>
      <c r="H10" s="22"/>
      <c r="I10" s="22"/>
      <c r="J10" s="22"/>
      <c r="K10" s="22"/>
      <c r="L10" s="23"/>
      <c r="M10" s="16"/>
      <c r="N10" s="17"/>
      <c r="O10" s="17"/>
      <c r="P10" s="17"/>
      <c r="Q10" s="17"/>
      <c r="R10" s="17"/>
      <c r="S10" s="17"/>
      <c r="T10" s="17"/>
      <c r="U10" s="17"/>
    </row>
    <row r="11" ht="18.0" customHeight="true">
      <c r="D11" t="s" s="32">
        <v>270</v>
      </c>
      <c r="E11" s="33"/>
      <c r="F11" t="s" s="34">
        <v>256</v>
      </c>
      <c r="G11" s="35"/>
      <c r="H11" s="35"/>
      <c r="I11" s="35"/>
      <c r="J11" s="35"/>
      <c r="K11" s="35"/>
      <c r="L11" s="36"/>
      <c r="M11" s="37"/>
      <c r="N11" s="17"/>
      <c r="O11" s="17"/>
      <c r="P11" s="17"/>
      <c r="Q11" s="17"/>
      <c r="R11" s="17"/>
      <c r="S11" s="17"/>
      <c r="T11" s="17"/>
      <c r="U11" s="17"/>
    </row>
    <row r="12" ht="0.0" customHeight="true">
      <c r="D12" t="s" s="32">
        <v>256</v>
      </c>
      <c r="E12" s="33"/>
      <c r="F12" t="s" s="38">
        <v>256</v>
      </c>
      <c r="G12" s="39"/>
      <c r="H12" s="39"/>
      <c r="I12" s="39"/>
      <c r="J12" s="39"/>
      <c r="K12" s="39"/>
      <c r="L12" s="40"/>
      <c r="M12" s="16"/>
      <c r="N12" s="17"/>
      <c r="O12" s="17"/>
      <c r="P12" s="17"/>
      <c r="Q12" s="17"/>
      <c r="R12" s="17"/>
      <c r="S12" s="17"/>
      <c r="T12" s="17"/>
      <c r="U12" s="17"/>
    </row>
    <row r="13" ht="18.0" customHeight="true">
      <c r="A13" s="6"/>
    </row>
    <row r="14" ht="28.5" customHeight="true">
      <c r="A14" t="s" s="41">
        <v>271</v>
      </c>
      <c r="B14" t="s" s="42">
        <v>272</v>
      </c>
      <c r="C14" t="s" s="42">
        <v>273</v>
      </c>
      <c r="D14" t="s" s="43">
        <v>274</v>
      </c>
      <c r="E14" s="44"/>
      <c r="F14" s="44"/>
      <c r="G14" s="45"/>
      <c r="H14" t="s" s="42">
        <v>275</v>
      </c>
      <c r="I14" t="s" s="46">
        <v>276</v>
      </c>
      <c r="J14" t="s" s="47">
        <v>277</v>
      </c>
      <c r="K14" t="s" s="47">
        <v>278</v>
      </c>
      <c r="L14" t="s" s="47">
        <v>279</v>
      </c>
      <c r="M14" t="s" s="42">
        <v>280</v>
      </c>
      <c r="N14" t="s" s="48">
        <v>281</v>
      </c>
      <c r="O14" t="s" s="47">
        <v>282</v>
      </c>
      <c r="P14" t="s" s="47">
        <v>283</v>
      </c>
      <c r="Q14" t="s" s="47">
        <v>284</v>
      </c>
      <c r="R14" t="s" s="47">
        <v>285</v>
      </c>
      <c r="S14" t="s" s="47">
        <v>286</v>
      </c>
      <c r="T14" t="s" s="47">
        <v>287</v>
      </c>
      <c r="U14" t="s" s="47">
        <v>288</v>
      </c>
      <c r="V14" t="s" s="47">
        <v>289</v>
      </c>
      <c r="W14" t="s" s="47">
        <v>290</v>
      </c>
      <c r="X14" t="s" s="47">
        <v>291</v>
      </c>
    </row>
    <row r="15" ht="29.25" customHeight="true">
      <c r="A15" s="41"/>
      <c r="B15" s="49"/>
      <c r="C15" s="49"/>
      <c r="D15" t="s" s="42">
        <v>292</v>
      </c>
      <c r="E15" t="s" s="42">
        <v>293</v>
      </c>
      <c r="F15" t="s" s="42">
        <v>294</v>
      </c>
      <c r="G15" t="s" s="42">
        <v>295</v>
      </c>
      <c r="H15" s="49"/>
      <c r="I15" s="50"/>
      <c r="J15" s="51"/>
      <c r="K15" s="51"/>
      <c r="L15" s="51"/>
      <c r="M15" s="49"/>
      <c r="N15" s="52"/>
      <c r="O15" s="51"/>
      <c r="P15" s="51"/>
      <c r="Q15" s="51"/>
      <c r="R15" s="51"/>
      <c r="S15" s="51"/>
      <c r="T15" s="51"/>
      <c r="U15" s="51"/>
      <c r="V15" s="51"/>
      <c r="W15" s="51"/>
      <c r="X15" s="51"/>
      <c r="Y15" t="s" s="53">
        <v>296</v>
      </c>
      <c r="Z15" s="54"/>
      <c r="AA15" t="s" s="53">
        <v>297</v>
      </c>
      <c r="AB15" s="54"/>
      <c r="AC15" t="s" s="53">
        <v>298</v>
      </c>
      <c r="AD15" s="54"/>
      <c r="AE15" t="s" s="53">
        <v>299</v>
      </c>
      <c r="AF15" s="54"/>
      <c r="AG15" t="s" s="53">
        <v>300</v>
      </c>
      <c r="AH15" s="54"/>
      <c r="AI15" t="s" s="53">
        <v>301</v>
      </c>
      <c r="AJ15" s="54"/>
      <c r="AK15" t="s" s="53">
        <v>302</v>
      </c>
      <c r="AL15" s="54"/>
      <c r="AM15" t="s" s="53">
        <v>303</v>
      </c>
      <c r="AN15" s="54"/>
      <c r="AO15" t="s" s="53">
        <v>304</v>
      </c>
      <c r="AP15" s="54"/>
      <c r="AQ15" t="s" s="53">
        <v>305</v>
      </c>
      <c r="AR15" s="54"/>
      <c r="AS15" t="s" s="53">
        <v>306</v>
      </c>
      <c r="AT15" s="54"/>
      <c r="AU15" t="s" s="53">
        <v>307</v>
      </c>
      <c r="AV15" s="54"/>
      <c r="AW15" t="s" s="53">
        <v>296</v>
      </c>
      <c r="AX15" s="54"/>
      <c r="AY15" t="s" s="53">
        <v>297</v>
      </c>
      <c r="AZ15" s="54"/>
      <c r="BA15" t="s" s="53">
        <v>298</v>
      </c>
      <c r="BB15" s="54"/>
      <c r="BC15" t="s" s="53">
        <v>299</v>
      </c>
      <c r="BD15" s="54"/>
      <c r="BE15" t="s" s="53">
        <v>300</v>
      </c>
      <c r="BF15" s="54"/>
      <c r="BG15" t="s" s="53">
        <v>301</v>
      </c>
      <c r="BH15" s="54"/>
      <c r="BI15" t="s" s="53">
        <v>302</v>
      </c>
      <c r="BJ15" s="54"/>
      <c r="BK15" t="s" s="53">
        <v>303</v>
      </c>
      <c r="BL15" s="54"/>
      <c r="BM15" t="s" s="53">
        <v>304</v>
      </c>
      <c r="BN15" s="54"/>
      <c r="BO15" t="s" s="53">
        <v>305</v>
      </c>
      <c r="BP15" s="54"/>
      <c r="BQ15" t="s" s="53">
        <v>306</v>
      </c>
      <c r="BR15" s="54"/>
      <c r="BS15" t="s" s="53">
        <v>307</v>
      </c>
      <c r="BT15" s="55"/>
    </row>
    <row r="16" ht="30.0" customHeight="true">
      <c r="A16" s="41"/>
      <c r="B16" s="56"/>
      <c r="C16" s="56"/>
      <c r="D16" s="56"/>
      <c r="E16" s="56"/>
      <c r="F16" s="56"/>
      <c r="G16" s="56"/>
      <c r="H16" s="56"/>
      <c r="I16" s="57"/>
      <c r="J16" s="58"/>
      <c r="K16" s="58"/>
      <c r="L16" s="58"/>
      <c r="M16" s="56"/>
      <c r="N16" s="59"/>
      <c r="O16" s="58"/>
      <c r="P16" s="58"/>
      <c r="Q16" s="58"/>
      <c r="R16" s="58"/>
      <c r="S16" s="58"/>
      <c r="T16" s="58"/>
      <c r="U16" s="58"/>
      <c r="V16" s="58"/>
      <c r="W16" s="58"/>
      <c r="X16" s="58"/>
      <c r="Y16" t="s" s="60">
        <v>256</v>
      </c>
      <c r="Z16" t="s" s="60">
        <v>308</v>
      </c>
      <c r="AA16" t="s" s="60">
        <v>309</v>
      </c>
      <c r="AB16" t="s" s="60">
        <v>308</v>
      </c>
      <c r="AC16" t="s" s="60">
        <v>309</v>
      </c>
      <c r="AD16" t="s" s="60">
        <v>308</v>
      </c>
      <c r="AE16" t="s" s="60">
        <v>309</v>
      </c>
      <c r="AF16" t="s" s="60">
        <v>308</v>
      </c>
      <c r="AG16" t="s" s="60">
        <v>309</v>
      </c>
      <c r="AH16" t="s" s="60">
        <v>308</v>
      </c>
      <c r="AI16" t="s" s="60">
        <v>309</v>
      </c>
      <c r="AJ16" t="s" s="60">
        <v>308</v>
      </c>
      <c r="AK16" t="s" s="60">
        <v>309</v>
      </c>
      <c r="AL16" t="s" s="60">
        <v>308</v>
      </c>
      <c r="AM16" t="s" s="60">
        <v>309</v>
      </c>
      <c r="AN16" t="s" s="60">
        <v>308</v>
      </c>
      <c r="AO16" t="s" s="60">
        <v>309</v>
      </c>
      <c r="AP16" t="s" s="60">
        <v>308</v>
      </c>
      <c r="AQ16" t="s" s="60">
        <v>309</v>
      </c>
      <c r="AR16" t="s" s="60">
        <v>308</v>
      </c>
      <c r="AS16" t="s" s="60">
        <v>309</v>
      </c>
      <c r="AT16" t="s" s="60">
        <v>308</v>
      </c>
      <c r="AU16" t="s" s="60">
        <v>309</v>
      </c>
      <c r="AV16" t="s" s="60">
        <v>308</v>
      </c>
      <c r="AW16" t="s" s="60">
        <v>309</v>
      </c>
      <c r="AX16" t="s" s="60">
        <v>308</v>
      </c>
      <c r="AY16" t="s" s="60">
        <v>309</v>
      </c>
      <c r="AZ16" t="s" s="60">
        <v>308</v>
      </c>
      <c r="BA16" t="s" s="60">
        <v>309</v>
      </c>
      <c r="BB16" t="s" s="60">
        <v>308</v>
      </c>
      <c r="BC16" t="s" s="60">
        <v>309</v>
      </c>
      <c r="BD16" t="s" s="60">
        <v>308</v>
      </c>
      <c r="BE16" t="s" s="60">
        <v>309</v>
      </c>
      <c r="BF16" t="s" s="60">
        <v>308</v>
      </c>
      <c r="BG16" t="s" s="60">
        <v>309</v>
      </c>
      <c r="BH16" t="s" s="60">
        <v>308</v>
      </c>
      <c r="BI16" t="s" s="60">
        <v>309</v>
      </c>
      <c r="BJ16" t="s" s="60">
        <v>308</v>
      </c>
      <c r="BK16" t="s" s="60">
        <v>309</v>
      </c>
      <c r="BL16" t="s" s="60">
        <v>308</v>
      </c>
      <c r="BM16" t="s" s="60">
        <v>309</v>
      </c>
      <c r="BN16" t="s" s="60">
        <v>308</v>
      </c>
      <c r="BO16" t="s" s="60">
        <v>309</v>
      </c>
      <c r="BP16" t="s" s="60">
        <v>308</v>
      </c>
      <c r="BQ16" t="s" s="60">
        <v>309</v>
      </c>
      <c r="BR16" t="s" s="60">
        <v>308</v>
      </c>
      <c r="BS16" t="s" s="60">
        <v>309</v>
      </c>
      <c r="BT16" t="s" s="60">
        <v>308</v>
      </c>
      <c r="BU16" t="s" s="61">
        <v>310</v>
      </c>
      <c r="BV16" t="s" s="61">
        <v>311</v>
      </c>
      <c r="BW16" t="s" s="61">
        <v>312</v>
      </c>
      <c r="BX16" t="s" s="61">
        <v>313</v>
      </c>
      <c r="BY16" t="s" s="61">
        <v>310</v>
      </c>
      <c r="BZ16" t="s" s="61">
        <v>311</v>
      </c>
      <c r="CA16" t="s" s="61">
        <v>312</v>
      </c>
      <c r="CB16" t="s" s="61">
        <v>313</v>
      </c>
      <c r="CC16" t="s" s="61">
        <v>310</v>
      </c>
      <c r="CD16" t="s" s="61">
        <v>311</v>
      </c>
      <c r="CE16" t="s" s="61">
        <v>312</v>
      </c>
      <c r="CF16" t="s" s="61">
        <v>313</v>
      </c>
      <c r="CG16" t="s" s="61">
        <v>310</v>
      </c>
      <c r="CH16" t="s" s="61">
        <v>311</v>
      </c>
      <c r="CI16" t="s" s="61">
        <v>312</v>
      </c>
      <c r="CJ16" t="s" s="61">
        <v>313</v>
      </c>
    </row>
    <row r="17" ht="15.0" customHeight="true">
      <c r="A17" s="62"/>
      <c r="B17" t="n" s="63">
        <v>1.0</v>
      </c>
      <c r="C17" t="n" s="63">
        <v>2.0</v>
      </c>
      <c r="D17" t="n" s="63">
        <v>3.0</v>
      </c>
      <c r="E17" t="n" s="63">
        <v>4.0</v>
      </c>
      <c r="F17" t="n" s="63">
        <v>5.0</v>
      </c>
      <c r="G17" t="n" s="63">
        <v>6.0</v>
      </c>
      <c r="H17" t="n" s="63">
        <v>7.0</v>
      </c>
      <c r="I17" t="n" s="64">
        <v>8.0</v>
      </c>
      <c r="J17" t="n" s="65">
        <v>9.0</v>
      </c>
      <c r="K17" t="n" s="65">
        <v>10.0</v>
      </c>
      <c r="L17" t="n" s="65">
        <v>11.0</v>
      </c>
      <c r="M17" t="n" s="63">
        <v>12.0</v>
      </c>
      <c r="N17" t="n" s="63">
        <v>12.0</v>
      </c>
      <c r="O17" t="n" s="64">
        <v>13.0</v>
      </c>
      <c r="P17" t="n" s="65">
        <v>14.0</v>
      </c>
      <c r="Q17" t="n" s="65">
        <v>15.0</v>
      </c>
      <c r="R17" t="n" s="65">
        <v>16.0</v>
      </c>
      <c r="S17" t="n" s="65">
        <v>17.0</v>
      </c>
      <c r="T17" t="n" s="65">
        <v>18.0</v>
      </c>
      <c r="U17" t="n" s="65">
        <v>19.0</v>
      </c>
      <c r="V17" t="n" s="65">
        <v>20.0</v>
      </c>
      <c r="W17" t="n" s="65">
        <v>21.0</v>
      </c>
      <c r="X17" t="n" s="65">
        <v>22.0</v>
      </c>
    </row>
    <row r="18">
      <c r="A18" s="6"/>
      <c r="B18" s="3" t="s">
        <v>314</v>
      </c>
      <c r="C18" s="3" t="n">
        <v>1.0</v>
      </c>
      <c r="D18" s="3" t="n">
        <v>416058.0</v>
      </c>
      <c r="E18" s="3" t="s">
        <v>315</v>
      </c>
      <c r="F18" s="3" t="s">
        <v>316</v>
      </c>
      <c r="G18" s="3"/>
      <c r="H18" s="3" t="s">
        <v>317</v>
      </c>
      <c r="I18" s="3" t="s">
        <v>0</v>
      </c>
      <c r="J18" s="4" t="n">
        <v>369676.23</v>
      </c>
      <c r="K18" s="5" t="n">
        <v>2.0</v>
      </c>
      <c r="L18" s="4" t="n">
        <v>739352.46</v>
      </c>
      <c r="M18" s="6" t="n">
        <f>IF(P18=1,0,1) + IF(ISBLANK(R18),1,0) + IF(ISBLANK(S18),1,0)</f>
        <v>3.0</v>
      </c>
      <c r="N18" s="6"/>
      <c r="O18" s="6"/>
      <c r="P18" s="6" t="n">
        <f>IF(OR(Q18="Российская Федерация",Q18="Армения",Q18="Белоруссия",Q18="Беларусь",Q18="Казахстан",Q18="Киргизия",Q18="Кыргызстан",Q18="ДНР",Q18="ЛНР"), 1, 0)</f>
        <v>0.0</v>
      </c>
      <c r="Q18" s="6" t="str">
        <f>IFERROR(IF(P18=1, "Российская Федерация", "Не заполнено"),"")</f>
        <v/>
      </c>
      <c r="R18" s="6"/>
      <c r="S18" s="6"/>
      <c r="T18" s="6"/>
      <c r="U18" s="4" t="n">
        <f>IF(T18&lt;&gt;0, J18 * Q26,)</f>
        <v>0.0</v>
      </c>
      <c r="V18" s="4" t="n">
        <f>U18*K18</f>
        <v>0.0</v>
      </c>
      <c r="W18" s="4" t="n">
        <f>X18*ROUNDDOWN(T18,6)</f>
        <v>0.0</v>
      </c>
      <c r="X18" s="5" t="n">
        <f>K18</f>
        <v>2.0</v>
      </c>
      <c r="Y18" s="3" t="n">
        <v>1849538.0</v>
      </c>
    </row>
    <row r="19">
      <c r="A19" s="6"/>
      <c r="B19" s="3" t="s">
        <v>314</v>
      </c>
      <c r="C19" s="3" t="n">
        <v>2.0</v>
      </c>
      <c r="D19" s="3" t="n">
        <v>370236.0</v>
      </c>
      <c r="E19" s="3" t="s">
        <v>318</v>
      </c>
      <c r="F19" s="3" t="s">
        <v>319</v>
      </c>
      <c r="G19" s="3"/>
      <c r="H19" s="3" t="s">
        <v>317</v>
      </c>
      <c r="I19" s="3" t="s">
        <v>0</v>
      </c>
      <c r="J19" s="4" t="n">
        <v>1863.82</v>
      </c>
      <c r="K19" s="5" t="n">
        <v>2.0</v>
      </c>
      <c r="L19" s="4" t="n">
        <v>3727.64</v>
      </c>
      <c r="M19" s="6" t="n">
        <f>IF(P19=1,0,1) + IF(ISBLANK(R19),1,0) + IF(ISBLANK(S19),1,0)</f>
        <v>3.0</v>
      </c>
      <c r="N19" s="6"/>
      <c r="O19" s="6"/>
      <c r="P19" s="6" t="n">
        <f>IF(OR(Q19="Российская Федерация",Q19="Армения",Q19="Белоруссия",Q19="Беларусь",Q19="Казахстан",Q19="Киргизия",Q19="Кыргызстан",Q19="ДНР",Q19="ЛНР"), 1, 0)</f>
        <v>0.0</v>
      </c>
      <c r="Q19" s="6" t="str">
        <f>IFERROR(IF(P19=1, "Российская Федерация", "Не заполнено"),"")</f>
        <v/>
      </c>
      <c r="R19" s="6"/>
      <c r="S19" s="6"/>
      <c r="T19" s="6"/>
      <c r="U19" s="4" t="n">
        <f>IF(T19&lt;&gt;0, J19 * Q26,)</f>
        <v>0.0</v>
      </c>
      <c r="V19" s="4" t="n">
        <f>U19*K19</f>
        <v>0.0</v>
      </c>
      <c r="W19" s="4" t="n">
        <f>X19*ROUNDDOWN(T19,6)</f>
        <v>0.0</v>
      </c>
      <c r="X19" s="5" t="n">
        <f>K19</f>
        <v>2.0</v>
      </c>
      <c r="Y19" s="3" t="n">
        <v>1849540.0</v>
      </c>
    </row>
    <row r="20">
      <c r="A20" s="6"/>
      <c r="B20" s="3" t="s">
        <v>314</v>
      </c>
      <c r="C20" s="3" t="n">
        <v>3.0</v>
      </c>
      <c r="D20" s="3" t="n">
        <v>489701.0</v>
      </c>
      <c r="E20" s="3" t="s">
        <v>320</v>
      </c>
      <c r="F20" s="3" t="s">
        <v>321</v>
      </c>
      <c r="G20" s="3"/>
      <c r="H20" s="3" t="s">
        <v>317</v>
      </c>
      <c r="I20" s="3" t="s">
        <v>0</v>
      </c>
      <c r="J20" s="4" t="n">
        <v>1812.24</v>
      </c>
      <c r="K20" s="5" t="n">
        <v>2.0</v>
      </c>
      <c r="L20" s="4" t="n">
        <v>3624.48</v>
      </c>
      <c r="M20" s="6" t="n">
        <f>IF(P20=1,0,1) + IF(ISBLANK(R20),1,0) + IF(ISBLANK(S20),1,0)</f>
        <v>3.0</v>
      </c>
      <c r="N20" s="6"/>
      <c r="O20" s="6"/>
      <c r="P20" s="6" t="n">
        <f>IF(OR(Q20="Российская Федерация",Q20="Армения",Q20="Белоруссия",Q20="Беларусь",Q20="Казахстан",Q20="Киргизия",Q20="Кыргызстан",Q20="ДНР",Q20="ЛНР"), 1, 0)</f>
        <v>0.0</v>
      </c>
      <c r="Q20" s="6" t="str">
        <f>IFERROR(IF(P20=1, "Российская Федерация", "Не заполнено"),"")</f>
        <v/>
      </c>
      <c r="R20" s="6"/>
      <c r="S20" s="6"/>
      <c r="T20" s="6"/>
      <c r="U20" s="4" t="n">
        <f>IF(T20&lt;&gt;0, J20 * Q26,)</f>
        <v>0.0</v>
      </c>
      <c r="V20" s="4" t="n">
        <f>U20*K20</f>
        <v>0.0</v>
      </c>
      <c r="W20" s="4" t="n">
        <f>X20*ROUNDDOWN(T20,6)</f>
        <v>0.0</v>
      </c>
      <c r="X20" s="5" t="n">
        <f>K20</f>
        <v>2.0</v>
      </c>
      <c r="Y20" s="3" t="n">
        <v>1849539.0</v>
      </c>
    </row>
    <row r="21">
      <c r="A21" s="6"/>
      <c r="B21" s="3" t="s">
        <v>314</v>
      </c>
      <c r="C21" s="3" t="n">
        <v>4.0</v>
      </c>
      <c r="D21" s="3" t="n">
        <v>378477.0</v>
      </c>
      <c r="E21" s="3" t="s">
        <v>322</v>
      </c>
      <c r="F21" s="3" t="s">
        <v>323</v>
      </c>
      <c r="G21" s="3"/>
      <c r="H21" s="3" t="s">
        <v>317</v>
      </c>
      <c r="I21" s="3" t="s">
        <v>0</v>
      </c>
      <c r="J21" s="4" t="n">
        <v>97414.49</v>
      </c>
      <c r="K21" s="5" t="n">
        <v>2.0</v>
      </c>
      <c r="L21" s="4" t="n">
        <v>194828.98</v>
      </c>
      <c r="M21" s="6" t="n">
        <f>IF(P21=1,0,1) + IF(ISBLANK(R21),1,0) + IF(ISBLANK(S21),1,0)</f>
        <v>3.0</v>
      </c>
      <c r="N21" s="6"/>
      <c r="O21" s="6"/>
      <c r="P21" s="6" t="n">
        <f>IF(OR(Q21="Российская Федерация",Q21="Армения",Q21="Белоруссия",Q21="Беларусь",Q21="Казахстан",Q21="Киргизия",Q21="Кыргызстан",Q21="ДНР",Q21="ЛНР"), 1, 0)</f>
        <v>0.0</v>
      </c>
      <c r="Q21" s="6" t="str">
        <f>IFERROR(IF(P21=1, "Российская Федерация", "Не заполнено"),"")</f>
        <v/>
      </c>
      <c r="R21" s="6"/>
      <c r="S21" s="6"/>
      <c r="T21" s="6"/>
      <c r="U21" s="4" t="n">
        <f>IF(T21&lt;&gt;0, J21 * Q26,)</f>
        <v>0.0</v>
      </c>
      <c r="V21" s="4" t="n">
        <f>U21*K21</f>
        <v>0.0</v>
      </c>
      <c r="W21" s="4" t="n">
        <f>X21*ROUNDDOWN(T21,6)</f>
        <v>0.0</v>
      </c>
      <c r="X21" s="5" t="n">
        <f>K21</f>
        <v>2.0</v>
      </c>
      <c r="Y21" s="3" t="n">
        <v>1849537.0</v>
      </c>
    </row>
    <row r="22">
      <c r="A22" s="6"/>
      <c r="B22" s="3" t="s">
        <v>314</v>
      </c>
      <c r="C22" s="3" t="n">
        <v>5.0</v>
      </c>
      <c r="D22" s="3" t="n">
        <v>416456.0</v>
      </c>
      <c r="E22" s="3" t="s">
        <v>324</v>
      </c>
      <c r="F22" s="3" t="s">
        <v>325</v>
      </c>
      <c r="G22" s="3"/>
      <c r="H22" s="3" t="s">
        <v>317</v>
      </c>
      <c r="I22" s="3" t="s">
        <v>0</v>
      </c>
      <c r="J22" s="4" t="n">
        <v>306.34</v>
      </c>
      <c r="K22" s="5" t="n">
        <v>2.0</v>
      </c>
      <c r="L22" s="4" t="n">
        <v>612.68</v>
      </c>
      <c r="M22" s="6" t="n">
        <f>IF(P22=1,0,1) + IF(ISBLANK(R22),1,0) + IF(ISBLANK(S22),1,0)</f>
        <v>3.0</v>
      </c>
      <c r="N22" s="6"/>
      <c r="O22" s="6"/>
      <c r="P22" s="6" t="n">
        <f>IF(OR(Q22="Российская Федерация",Q22="Армения",Q22="Белоруссия",Q22="Беларусь",Q22="Казахстан",Q22="Киргизия",Q22="Кыргызстан",Q22="ДНР",Q22="ЛНР"), 1, 0)</f>
        <v>0.0</v>
      </c>
      <c r="Q22" s="6" t="str">
        <f>IFERROR(IF(P22=1, "Российская Федерация", "Не заполнено"),"")</f>
        <v/>
      </c>
      <c r="R22" s="6"/>
      <c r="S22" s="6"/>
      <c r="T22" s="6"/>
      <c r="U22" s="4" t="n">
        <f>IF(T22&lt;&gt;0, J22 * Q26,)</f>
        <v>0.0</v>
      </c>
      <c r="V22" s="4" t="n">
        <f>U22*K22</f>
        <v>0.0</v>
      </c>
      <c r="W22" s="4" t="n">
        <f>X22*ROUNDDOWN(T22,6)</f>
        <v>0.0</v>
      </c>
      <c r="X22" s="5" t="n">
        <f>K22</f>
        <v>2.0</v>
      </c>
      <c r="Y22" s="3" t="n">
        <v>1849536.0</v>
      </c>
    </row>
    <row r="23">
      <c r="A23" s="6"/>
      <c r="B23" s="3" t="s">
        <v>314</v>
      </c>
      <c r="C23" s="3" t="n">
        <v>6.0</v>
      </c>
      <c r="D23" s="3" t="n">
        <v>416457.0</v>
      </c>
      <c r="E23" s="3" t="s">
        <v>326</v>
      </c>
      <c r="F23" s="3" t="s">
        <v>327</v>
      </c>
      <c r="G23" s="3"/>
      <c r="H23" s="3" t="s">
        <v>317</v>
      </c>
      <c r="I23" s="3" t="s">
        <v>0</v>
      </c>
      <c r="J23" s="4" t="n">
        <v>297.58</v>
      </c>
      <c r="K23" s="5" t="n">
        <v>2.0</v>
      </c>
      <c r="L23" s="4" t="n">
        <v>595.16</v>
      </c>
      <c r="M23" s="6" t="n">
        <f>IF(P23=1,0,1) + IF(ISBLANK(R23),1,0) + IF(ISBLANK(S23),1,0)</f>
        <v>3.0</v>
      </c>
      <c r="N23" s="6"/>
      <c r="O23" s="6"/>
      <c r="P23" s="6" t="n">
        <f>IF(OR(Q23="Российская Федерация",Q23="Армения",Q23="Белоруссия",Q23="Беларусь",Q23="Казахстан",Q23="Киргизия",Q23="Кыргызстан",Q23="ДНР",Q23="ЛНР"), 1, 0)</f>
        <v>0.0</v>
      </c>
      <c r="Q23" s="6" t="str">
        <f>IFERROR(IF(P23=1, "Российская Федерация", "Не заполнено"),"")</f>
        <v/>
      </c>
      <c r="R23" s="6"/>
      <c r="S23" s="6"/>
      <c r="T23" s="6"/>
      <c r="U23" s="4" t="n">
        <f>IF(T23&lt;&gt;0, J23 * Q26,)</f>
        <v>0.0</v>
      </c>
      <c r="V23" s="4" t="n">
        <f>U23*K23</f>
        <v>0.0</v>
      </c>
      <c r="W23" s="4" t="n">
        <f>X23*ROUNDDOWN(T23,6)</f>
        <v>0.0</v>
      </c>
      <c r="X23" s="5" t="n">
        <f>K23</f>
        <v>2.0</v>
      </c>
      <c r="Y23" s="3" t="n">
        <v>1849535.0</v>
      </c>
    </row>
    <row r="24" ht="12.75" customHeight="true">
      <c r="K24" s="66"/>
      <c r="L24" s="66"/>
    </row>
    <row r="25" ht="15.0" customHeight="true">
      <c r="K25" t="s" s="67">
        <v>328</v>
      </c>
      <c r="L25" s="67"/>
      <c r="M25" t="s" s="67">
        <v>329</v>
      </c>
      <c r="N25" s="67"/>
      <c r="O25" s="67"/>
      <c r="P25" s="67"/>
      <c r="Q25" s="67"/>
      <c r="R25" s="68"/>
      <c r="S25" s="68"/>
      <c r="W25" t="s" s="69">
        <v>330</v>
      </c>
      <c r="X25" s="70"/>
    </row>
    <row r="26" ht="15.0" customHeight="true">
      <c r="L26" s="71" t="n">
        <f>SUM(L18:L23)</f>
        <v>942741.4</v>
      </c>
      <c r="Q26" s="71" t="n">
        <f>W26/L26</f>
        <v>0.0</v>
      </c>
      <c r="W26" s="71" t="n">
        <f>SUM(W18:W23)</f>
        <v>0.0</v>
      </c>
    </row>
    <row r="27" ht="12.75" customHeight="true">
      <c r="R27" t="s" s="66">
        <v>331</v>
      </c>
      <c r="S27" t="s" s="66">
        <v>332</v>
      </c>
      <c r="T27" s="66"/>
    </row>
    <row r="28" ht="12.75" customHeight="true">
      <c r="D28" t="s" s="72">
        <v>333</v>
      </c>
      <c r="E28" s="73"/>
      <c r="F28" s="73"/>
      <c r="G28" s="73"/>
      <c r="H28" s="73"/>
      <c r="I28" s="73"/>
      <c r="J28" s="73"/>
      <c r="K28" s="73"/>
      <c r="L28" s="73"/>
      <c r="M28" s="73"/>
      <c r="N28" s="73"/>
      <c r="O28" s="73"/>
      <c r="P28" s="73"/>
      <c r="Q28" s="74"/>
      <c r="R28" s="75" t="n">
        <f>SUM(V18:V23)</f>
        <v>0.0</v>
      </c>
      <c r="S28" t="n" s="75">
        <v>100.0</v>
      </c>
      <c r="T28" t="s" s="76">
        <v>334</v>
      </c>
    </row>
    <row r="29" ht="15.0" customHeight="true">
      <c r="D29" t="s" s="72">
        <v>335</v>
      </c>
      <c r="E29" s="73"/>
      <c r="F29" s="73"/>
      <c r="G29" s="73"/>
      <c r="H29" s="73"/>
      <c r="I29" s="73"/>
      <c r="J29" s="73"/>
      <c r="K29" s="73"/>
      <c r="L29" s="73"/>
      <c r="M29" s="73"/>
      <c r="N29" s="73"/>
      <c r="O29" s="73"/>
      <c r="P29" s="73"/>
      <c r="Q29" s="74"/>
      <c r="R29" s="71" t="n">
        <f>SUMIF(P18:P23,1, V18:V23)</f>
        <v>0.0</v>
      </c>
      <c r="S29" s="71" t="n">
        <f>IF(R28&lt;&gt;0, R29/R28*100,)</f>
        <v>0.0</v>
      </c>
      <c r="T29" s="77" t="str">
        <f>IF(S29&lt;=50," ","РФ/ДНР/ЛНР/ЕАЭС")</f>
        <v> </v>
      </c>
    </row>
    <row r="30" ht="15.0" customHeight="true">
      <c r="D30" t="s" s="72">
        <v>336</v>
      </c>
      <c r="E30" s="73"/>
      <c r="F30" s="73"/>
      <c r="G30" s="73"/>
      <c r="H30" s="73"/>
      <c r="I30" s="73"/>
      <c r="J30" s="73"/>
      <c r="K30" s="73"/>
      <c r="L30" s="73"/>
      <c r="M30" s="73"/>
      <c r="N30" s="73"/>
      <c r="O30" s="73"/>
      <c r="P30" s="73"/>
      <c r="Q30" s="74"/>
      <c r="R30" s="71" t="n">
        <f>IF(R28&lt;&gt;0,R28-R29,)</f>
        <v>0.0</v>
      </c>
      <c r="S30" s="71" t="n">
        <f>IF(R28&lt;&gt;0, R30/R28*100,)</f>
        <v>0.0</v>
      </c>
      <c r="T30" s="77" t="str">
        <f>IF(S30&gt;50,"Импорт", " ")</f>
        <v> </v>
      </c>
    </row>
    <row r="31" ht="15.0" customHeight="true">
      <c r="D31" t="s" s="72">
        <v>337</v>
      </c>
      <c r="E31" s="73"/>
      <c r="F31" s="73"/>
      <c r="G31" s="73"/>
      <c r="H31" s="73"/>
      <c r="I31" s="73"/>
      <c r="J31" s="73"/>
      <c r="K31" s="73"/>
      <c r="L31" s="73"/>
      <c r="M31" s="73"/>
      <c r="N31" s="73"/>
      <c r="O31" s="73"/>
      <c r="P31" s="73"/>
      <c r="Q31" s="74"/>
      <c r="R31" s="71" t="n">
        <f>SUMIF(M18:M23, 0, V18:V23)</f>
        <v>0.0</v>
      </c>
      <c r="S31" s="71" t="n">
        <f>IF(R28&lt;&gt;0, R31/R28*100,)</f>
        <v>0.0</v>
      </c>
      <c r="T31" s="77" t="str">
        <f>IF(S31&lt;=50," ","РЭП (ПО)")</f>
        <v> </v>
      </c>
    </row>
    <row r="32" ht="15.0" customHeight="true">
      <c r="A32" s="6"/>
    </row>
    <row r="33" ht="15.75" customHeight="true">
      <c r="B33" t="s" s="78">
        <v>338</v>
      </c>
    </row>
    <row r="34" ht="19.5" customHeight="true">
      <c r="B34" t="s" s="79">
        <v>339</v>
      </c>
      <c r="C34" s="79"/>
      <c r="D34" s="79"/>
      <c r="E34" s="79"/>
      <c r="F34" s="79"/>
      <c r="G34" s="79"/>
      <c r="H34" s="79"/>
      <c r="I34" s="79"/>
      <c r="J34" s="79"/>
      <c r="K34" s="79"/>
      <c r="L34" s="79"/>
      <c r="M34" s="79"/>
      <c r="N34" s="79"/>
      <c r="O34" s="79"/>
      <c r="P34" s="79"/>
      <c r="Q34" s="79"/>
      <c r="R34" s="79"/>
      <c r="S34" s="79"/>
      <c r="T34" s="79"/>
      <c r="U34" s="79"/>
      <c r="V34" s="79"/>
      <c r="W34" s="79"/>
    </row>
    <row r="35" ht="20.25" customHeight="true">
      <c r="B35" t="s" s="80">
        <v>340</v>
      </c>
      <c r="C35" s="81"/>
      <c r="D35" s="81"/>
      <c r="E35" s="81"/>
      <c r="F35" s="81"/>
      <c r="G35" s="81"/>
      <c r="H35" s="81"/>
      <c r="I35" s="81"/>
      <c r="J35" s="81"/>
      <c r="K35" s="81"/>
      <c r="L35" s="81"/>
      <c r="M35" s="81"/>
      <c r="N35" s="81"/>
      <c r="O35" s="81"/>
      <c r="P35" s="81"/>
      <c r="Q35" s="81"/>
      <c r="R35" s="81"/>
      <c r="S35" s="81"/>
      <c r="T35" s="81"/>
      <c r="U35" s="81"/>
      <c r="V35" s="81"/>
      <c r="W35" s="81"/>
    </row>
    <row r="36" ht="39.75" customHeight="true">
      <c r="B36" t="s" s="82">
        <v>341</v>
      </c>
      <c r="C36" s="83"/>
      <c r="D36" s="83"/>
      <c r="E36" s="83"/>
      <c r="F36" s="83"/>
      <c r="G36" s="83"/>
      <c r="H36" s="83"/>
      <c r="I36" s="83"/>
      <c r="J36" s="83"/>
      <c r="K36" s="83"/>
      <c r="L36" s="83"/>
      <c r="M36" s="83"/>
      <c r="N36" s="83"/>
      <c r="O36" s="83"/>
      <c r="P36" s="83"/>
      <c r="Q36" s="83"/>
      <c r="R36" s="83"/>
      <c r="S36" s="83"/>
      <c r="T36" s="83"/>
      <c r="U36" s="83"/>
      <c r="V36" s="83"/>
      <c r="W36" s="83"/>
    </row>
    <row r="37" ht="19.5" customHeight="true">
      <c r="B37" t="s" s="80">
        <v>342</v>
      </c>
      <c r="C37" s="81"/>
      <c r="D37" s="81"/>
      <c r="E37" s="81"/>
      <c r="F37" s="81"/>
      <c r="G37" s="81"/>
      <c r="H37" s="81"/>
      <c r="I37" s="81"/>
      <c r="J37" s="81"/>
      <c r="K37" s="81"/>
      <c r="L37" s="81"/>
      <c r="M37" s="81"/>
      <c r="N37" s="81"/>
      <c r="O37" s="81"/>
      <c r="P37" s="81"/>
      <c r="Q37" s="81"/>
      <c r="R37" s="81"/>
      <c r="S37" s="81"/>
      <c r="T37" s="81"/>
      <c r="U37" s="81"/>
      <c r="V37" s="81"/>
      <c r="W37" s="81"/>
    </row>
    <row r="38" ht="18.0" customHeight="true">
      <c r="B38" t="s" s="80">
        <v>343</v>
      </c>
      <c r="C38" s="81"/>
      <c r="D38" s="81"/>
      <c r="E38" s="81"/>
      <c r="F38" s="81"/>
      <c r="G38" s="81"/>
      <c r="H38" s="81"/>
      <c r="I38" s="81"/>
      <c r="J38" s="81"/>
      <c r="K38" s="81"/>
      <c r="L38" s="81"/>
      <c r="M38" s="81"/>
      <c r="N38" s="81"/>
      <c r="O38" s="81"/>
      <c r="P38" s="81"/>
      <c r="Q38" s="81"/>
      <c r="R38" s="81"/>
      <c r="S38" s="81"/>
      <c r="T38" s="81"/>
      <c r="U38" s="81"/>
      <c r="V38" s="81"/>
      <c r="W38" s="81"/>
    </row>
    <row r="39" ht="22.5" customHeight="true">
      <c r="B39" t="s" s="80">
        <v>344</v>
      </c>
      <c r="C39" s="81"/>
      <c r="D39" s="81"/>
      <c r="E39" s="81"/>
      <c r="F39" s="81"/>
      <c r="G39" s="81"/>
      <c r="H39" s="81"/>
      <c r="I39" s="81"/>
      <c r="J39" s="81"/>
      <c r="K39" s="81"/>
      <c r="L39" s="81"/>
      <c r="M39" s="81"/>
      <c r="N39" s="81"/>
      <c r="O39" s="81"/>
      <c r="P39" s="81"/>
      <c r="Q39" s="81"/>
      <c r="R39" s="81"/>
      <c r="S39" s="81"/>
      <c r="T39" s="81"/>
      <c r="U39" s="81"/>
      <c r="V39" s="81"/>
      <c r="W39" s="81"/>
    </row>
    <row r="40" ht="19.5" customHeight="true">
      <c r="B40" t="s" s="80">
        <v>345</v>
      </c>
      <c r="C40" s="81"/>
      <c r="D40" s="81"/>
      <c r="E40" s="81"/>
      <c r="F40" s="81"/>
      <c r="G40" s="81"/>
      <c r="H40" s="81"/>
      <c r="I40" s="81"/>
      <c r="J40" s="81"/>
      <c r="K40" s="81"/>
      <c r="L40" s="81"/>
      <c r="M40" s="81"/>
      <c r="N40" s="81"/>
      <c r="O40" s="81"/>
      <c r="P40" s="81"/>
      <c r="Q40" s="81"/>
      <c r="R40" s="81"/>
      <c r="S40" s="81"/>
      <c r="T40" s="81"/>
      <c r="U40" s="81"/>
      <c r="V40" s="81"/>
      <c r="W40" s="81"/>
    </row>
    <row r="41" ht="22.5" customHeight="true">
      <c r="B41" t="s" s="80">
        <v>346</v>
      </c>
      <c r="C41" s="81"/>
      <c r="D41" s="81"/>
      <c r="E41" s="81"/>
      <c r="F41" s="81"/>
      <c r="G41" s="81"/>
      <c r="H41" s="81"/>
      <c r="I41" s="81"/>
      <c r="J41" s="81"/>
      <c r="K41" s="81"/>
      <c r="L41" s="81"/>
      <c r="M41" s="81"/>
      <c r="N41" s="81"/>
      <c r="O41" s="81"/>
      <c r="P41" s="81"/>
      <c r="Q41" s="81"/>
      <c r="R41" s="81"/>
      <c r="S41" s="81"/>
      <c r="T41" s="81"/>
      <c r="U41" s="81"/>
      <c r="V41" s="81"/>
      <c r="W41" s="81"/>
    </row>
    <row r="42" ht="34.5" customHeight="true">
      <c r="B42" t="s" s="80">
        <v>347</v>
      </c>
      <c r="C42" s="81"/>
      <c r="D42" s="81"/>
      <c r="E42" s="81"/>
      <c r="F42" s="81"/>
      <c r="G42" s="81"/>
      <c r="H42" s="81"/>
      <c r="I42" s="81"/>
      <c r="J42" s="81"/>
      <c r="K42" s="81"/>
      <c r="L42" s="81"/>
      <c r="M42" s="81"/>
      <c r="N42" s="81"/>
      <c r="O42" s="81"/>
      <c r="P42" s="81"/>
      <c r="Q42" s="81"/>
      <c r="R42" s="81"/>
      <c r="S42" s="81"/>
      <c r="T42" s="81"/>
      <c r="U42" s="81"/>
      <c r="V42" s="81"/>
      <c r="W42" s="81"/>
    </row>
    <row r="43" ht="36.0" customHeight="true">
      <c r="B43" t="s" s="80">
        <v>348</v>
      </c>
      <c r="C43" s="81"/>
      <c r="D43" s="81"/>
      <c r="E43" s="81"/>
      <c r="F43" s="81"/>
      <c r="G43" s="81"/>
      <c r="H43" s="81"/>
      <c r="I43" s="81"/>
      <c r="J43" s="81"/>
      <c r="K43" s="81"/>
      <c r="L43" s="81"/>
      <c r="M43" s="81"/>
      <c r="N43" s="81"/>
      <c r="O43" s="81"/>
      <c r="P43" s="81"/>
      <c r="Q43" s="81"/>
      <c r="R43" s="81"/>
      <c r="S43" s="81"/>
      <c r="T43" s="81"/>
      <c r="U43" s="81"/>
      <c r="V43" s="81"/>
      <c r="W43" s="81"/>
    </row>
    <row r="44" ht="32.25" customHeight="true">
      <c r="B44" t="s" s="84">
        <v>349</v>
      </c>
      <c r="C44" s="85"/>
      <c r="D44" s="85"/>
      <c r="E44" s="85"/>
      <c r="F44" s="85"/>
      <c r="G44" s="85"/>
      <c r="H44" s="85"/>
      <c r="I44" s="85"/>
      <c r="J44" s="85"/>
      <c r="K44" s="85"/>
      <c r="L44" s="85"/>
      <c r="M44" s="85"/>
      <c r="N44" s="85"/>
      <c r="O44" s="85"/>
      <c r="P44" s="85"/>
      <c r="Q44" s="85"/>
      <c r="R44" s="85"/>
      <c r="S44" s="85"/>
      <c r="T44" s="85"/>
      <c r="U44" s="85"/>
      <c r="V44" s="85"/>
      <c r="W44" s="85"/>
    </row>
    <row r="45" ht="33.75" customHeight="true">
      <c r="B45" t="s" s="80">
        <v>350</v>
      </c>
      <c r="C45" s="81"/>
      <c r="D45" s="81"/>
      <c r="E45" s="81"/>
      <c r="F45" s="81"/>
      <c r="G45" s="81"/>
      <c r="H45" s="81"/>
      <c r="I45" s="81"/>
      <c r="J45" s="81"/>
      <c r="K45" s="81"/>
      <c r="L45" s="81"/>
      <c r="M45" s="81"/>
      <c r="N45" s="81"/>
      <c r="O45" s="81"/>
      <c r="P45" s="81"/>
      <c r="Q45" s="81"/>
      <c r="R45" s="81"/>
      <c r="S45" s="81"/>
      <c r="T45" s="81"/>
      <c r="U45" s="81"/>
      <c r="V45" s="81"/>
      <c r="W45" s="81"/>
    </row>
    <row r="46" ht="33.75" customHeight="true">
      <c r="B46" t="s" s="80">
        <v>351</v>
      </c>
      <c r="C46" s="81"/>
      <c r="D46" s="81"/>
      <c r="E46" s="81"/>
      <c r="F46" s="81"/>
      <c r="G46" s="81"/>
      <c r="H46" s="81"/>
      <c r="I46" s="81"/>
      <c r="J46" s="81"/>
      <c r="K46" s="81"/>
      <c r="L46" s="81"/>
      <c r="M46" s="81"/>
      <c r="N46" s="81"/>
      <c r="O46" s="81"/>
      <c r="P46" s="81"/>
      <c r="Q46" s="81"/>
      <c r="R46" s="81"/>
      <c r="S46" s="81"/>
      <c r="T46" s="81"/>
      <c r="U46" s="81"/>
      <c r="V46" s="81"/>
      <c r="W46" s="81"/>
    </row>
    <row r="47" ht="124.5" customHeight="true">
      <c r="B47" t="s" s="80">
        <v>352</v>
      </c>
      <c r="C47" s="81"/>
      <c r="D47" s="81"/>
      <c r="E47" s="81"/>
      <c r="F47" s="81"/>
      <c r="G47" s="81"/>
      <c r="H47" s="81"/>
      <c r="I47" s="81"/>
      <c r="J47" s="81"/>
      <c r="K47" s="81"/>
      <c r="L47" s="81"/>
      <c r="M47" s="81"/>
      <c r="N47" s="81"/>
      <c r="O47" s="81"/>
      <c r="P47" s="81"/>
      <c r="Q47" s="81"/>
      <c r="R47" s="81"/>
      <c r="S47" s="81"/>
      <c r="T47" s="81"/>
      <c r="U47" s="81"/>
      <c r="V47" s="81"/>
      <c r="W47" s="81"/>
    </row>
    <row r="48" ht="33.75" customHeight="true">
      <c r="B48" t="s" s="80">
        <v>353</v>
      </c>
      <c r="C48" s="81"/>
      <c r="D48" s="81"/>
      <c r="E48" s="81"/>
      <c r="F48" s="81"/>
      <c r="G48" s="81"/>
      <c r="H48" s="81"/>
      <c r="I48" s="81"/>
      <c r="J48" s="81"/>
      <c r="K48" s="81"/>
      <c r="L48" s="81"/>
      <c r="M48" s="81"/>
      <c r="N48" s="81"/>
      <c r="O48" s="81"/>
      <c r="P48" s="81"/>
      <c r="Q48" s="81"/>
      <c r="R48" s="81"/>
      <c r="S48" s="81"/>
      <c r="T48" s="81"/>
      <c r="U48" s="81"/>
      <c r="V48" s="81"/>
      <c r="W48" s="81"/>
    </row>
    <row r="49" ht="24.75" customHeight="true">
      <c r="A49" s="6"/>
    </row>
  </sheetData>
  <sheetProtection autoFilter="false" sort="false" password="CDB0" sheet="true" scenarios="true" objects="true"/>
  <autoFilter ref="B17:S23"/>
  <mergeCells>
    <mergeCell ref="K25:L25"/>
    <mergeCell ref="M25:Q25"/>
    <mergeCell ref="I14:I16"/>
    <mergeCell ref="J14:J16"/>
    <mergeCell ref="K14:K16"/>
    <mergeCell ref="L14:L16"/>
    <mergeCell ref="D31:Q31"/>
    <mergeCell ref="B47:W47"/>
    <mergeCell ref="B43:W43"/>
    <mergeCell ref="B44:W44"/>
    <mergeCell ref="B45:W45"/>
    <mergeCell ref="B46:W46"/>
    <mergeCell ref="BS15:BT15"/>
    <mergeCell ref="B48:W48"/>
    <mergeCell ref="B42:W42"/>
    <mergeCell ref="D28:Q28"/>
    <mergeCell ref="D29:Q29"/>
    <mergeCell ref="D30:Q30"/>
    <mergeCell ref="B34:W34"/>
    <mergeCell ref="B35:W35"/>
    <mergeCell ref="B36:W36"/>
    <mergeCell ref="B37:W37"/>
    <mergeCell ref="B38:W38"/>
    <mergeCell ref="B39:W39"/>
    <mergeCell ref="B40:W40"/>
    <mergeCell ref="B41:W41"/>
    <mergeCell ref="R14:R16"/>
    <mergeCell ref="S14:S16"/>
    <mergeCell ref="AK15:AL15"/>
    <mergeCell ref="BK15:BL15"/>
    <mergeCell ref="BM15:BN15"/>
    <mergeCell ref="BO15:BP15"/>
    <mergeCell ref="BQ15:BR15"/>
    <mergeCell ref="BI15:BJ15"/>
    <mergeCell ref="AM15:AN15"/>
    <mergeCell ref="AO15:AP15"/>
    <mergeCell ref="AQ15:AR15"/>
    <mergeCell ref="AS15:AT15"/>
    <mergeCell ref="AU15:AV15"/>
    <mergeCell ref="AW15:AX15"/>
    <mergeCell ref="BE15:BF15"/>
    <mergeCell ref="BG15:BH15"/>
    <mergeCell ref="AY15:AZ15"/>
    <mergeCell ref="BA15:BB15"/>
    <mergeCell ref="AA15:AB15"/>
    <mergeCell ref="AC15:AD15"/>
    <mergeCell ref="AE15:AF15"/>
    <mergeCell ref="AG15:AH15"/>
    <mergeCell ref="AI15:AJ15"/>
    <mergeCell ref="U14:U16"/>
    <mergeCell ref="V14:V16"/>
    <mergeCell ref="W14:W16"/>
    <mergeCell ref="P14:P16"/>
    <mergeCell ref="Q14:Q16"/>
    <mergeCell ref="BC15:BD15"/>
    <mergeCell ref="A14:A16"/>
    <mergeCell ref="B14:B16"/>
    <mergeCell ref="C14:C16"/>
    <mergeCell ref="D14:G14"/>
    <mergeCell ref="H14:H16"/>
    <mergeCell ref="D15:D16"/>
    <mergeCell ref="E15:E16"/>
    <mergeCell ref="F15:F16"/>
    <mergeCell ref="G15:G16"/>
    <mergeCell ref="X14:X16"/>
    <mergeCell ref="O14:O16"/>
    <mergeCell ref="M14:M16"/>
    <mergeCell ref="N14:N16"/>
    <mergeCell ref="Y15:Z15"/>
    <mergeCell ref="T14:T16"/>
    <mergeCell ref="D10:E10"/>
    <mergeCell ref="F10:L10"/>
    <mergeCell ref="D11:E11"/>
    <mergeCell ref="F11:L11"/>
    <mergeCell ref="D12:E12"/>
    <mergeCell ref="F12:L12"/>
    <mergeCell ref="B2:L2"/>
    <mergeCell ref="D3:E3"/>
    <mergeCell ref="F3:L3"/>
    <mergeCell ref="B4:C10"/>
    <mergeCell ref="D4:E4"/>
    <mergeCell ref="F4:L4"/>
    <mergeCell ref="D5:E5"/>
    <mergeCell ref="F5:L5"/>
    <mergeCell ref="D6:E6"/>
    <mergeCell ref="F6:L6"/>
    <mergeCell ref="D7:E7"/>
    <mergeCell ref="F7:L7"/>
    <mergeCell ref="D8:E8"/>
    <mergeCell ref="F8:L8"/>
    <mergeCell ref="D9:E9"/>
    <mergeCell ref="F9:L9"/>
  </mergeCells>
  <dataValidations count="18">
    <dataValidation type="list" sqref="N18" allowBlank="true" errorStyle="stop" promptTitle="" prompt="" showInputMessage="true" showDropDown="false" showErrorMessage="true">
      <formula1>yes_no</formula1>
    </dataValidation>
    <dataValidation type="list" sqref="Q18" allowBlank="true" errorStyle="stop" promptTitle="" prompt="Выберите страну из списка" showInputMessage="true" showDropDown="false" showErrorMessage="true">
      <formula1>countries</formula1>
    </dataValidation>
    <dataValidation type="list" sqref="R18" allowBlank="true" errorStyle="stop" promptTitle="" prompt="Выберите Реестр из списка" showInputMessage="true" showDropDown="false" showErrorMessage="true">
      <formula1>rep</formula1>
    </dataValidation>
    <dataValidation type="list" sqref="N19" allowBlank="true" errorStyle="stop" promptTitle="" prompt="" showInputMessage="true" showDropDown="false" showErrorMessage="true">
      <formula1>yes_no</formula1>
    </dataValidation>
    <dataValidation type="list" sqref="Q19" allowBlank="true" errorStyle="stop" promptTitle="" prompt="Выберите страну из списка" showInputMessage="true" showDropDown="false" showErrorMessage="true">
      <formula1>countries</formula1>
    </dataValidation>
    <dataValidation type="list" sqref="R19" allowBlank="true" errorStyle="stop" promptTitle="" prompt="Выберите Реестр из списка" showInputMessage="true" showDropDown="false" showErrorMessage="true">
      <formula1>rep</formula1>
    </dataValidation>
    <dataValidation type="list" sqref="N20" allowBlank="true" errorStyle="stop" promptTitle="" prompt="" showInputMessage="true" showDropDown="false" showErrorMessage="true">
      <formula1>yes_no</formula1>
    </dataValidation>
    <dataValidation type="list" sqref="Q20" allowBlank="true" errorStyle="stop" promptTitle="" prompt="Выберите страну из списка" showInputMessage="true" showDropDown="false" showErrorMessage="true">
      <formula1>countries</formula1>
    </dataValidation>
    <dataValidation type="list" sqref="R20" allowBlank="true" errorStyle="stop" promptTitle="" prompt="Выберите Реестр из списка" showInputMessage="true" showDropDown="false" showErrorMessage="true">
      <formula1>rep</formula1>
    </dataValidation>
    <dataValidation type="list" sqref="N21" allowBlank="true" errorStyle="stop" promptTitle="" prompt="" showInputMessage="true" showDropDown="false" showErrorMessage="true">
      <formula1>yes_no</formula1>
    </dataValidation>
    <dataValidation type="list" sqref="Q21" allowBlank="true" errorStyle="stop" promptTitle="" prompt="Выберите страну из списка" showInputMessage="true" showDropDown="false" showErrorMessage="true">
      <formula1>countries</formula1>
    </dataValidation>
    <dataValidation type="list" sqref="R21" allowBlank="true" errorStyle="stop" promptTitle="" prompt="Выберите Реестр из списка" showInputMessage="true" showDropDown="false" showErrorMessage="true">
      <formula1>rep</formula1>
    </dataValidation>
    <dataValidation type="list" sqref="N22" allowBlank="true" errorStyle="stop" promptTitle="" prompt="" showInputMessage="true" showDropDown="false" showErrorMessage="true">
      <formula1>yes_no</formula1>
    </dataValidation>
    <dataValidation type="list" sqref="Q22" allowBlank="true" errorStyle="stop" promptTitle="" prompt="Выберите страну из списка" showInputMessage="true" showDropDown="false" showErrorMessage="true">
      <formula1>countries</formula1>
    </dataValidation>
    <dataValidation type="list" sqref="R22" allowBlank="true" errorStyle="stop" promptTitle="" prompt="Выберите Реестр из списка" showInputMessage="true" showDropDown="false" showErrorMessage="true">
      <formula1>rep</formula1>
    </dataValidation>
    <dataValidation type="list" sqref="N23" allowBlank="true" errorStyle="stop" promptTitle="" prompt="" showInputMessage="true" showDropDown="false" showErrorMessage="true">
      <formula1>yes_no</formula1>
    </dataValidation>
    <dataValidation type="list" sqref="Q23" allowBlank="true" errorStyle="stop" promptTitle="" prompt="Выберите страну из списка" showInputMessage="true" showDropDown="false" showErrorMessage="true">
      <formula1>countries</formula1>
    </dataValidation>
    <dataValidation type="list" sqref="R23" allowBlank="true" errorStyle="stop" promptTitle="" prompt="Выберите Реестр из списка" showInputMessage="true" showDropDown="false" showErrorMessage="true">
      <formula1>rep</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C256"/>
  <sheetViews>
    <sheetView workbookViewId="0"/>
  </sheetViews>
  <sheetFormatPr defaultRowHeight="15.0"/>
  <sheetData>
    <row r="1">
      <c r="A1" t="s">
        <v>0</v>
      </c>
      <c r="B1" t="s">
        <v>255</v>
      </c>
      <c r="C1" t="s">
        <v>257</v>
      </c>
    </row>
    <row r="2">
      <c r="A2" t="s">
        <v>1</v>
      </c>
      <c r="B2" t="s">
        <v>256</v>
      </c>
      <c r="C2" t="s">
        <v>258</v>
      </c>
    </row>
    <row r="3">
      <c r="A3" t="s">
        <v>2</v>
      </c>
    </row>
    <row r="4">
      <c r="A4" t="s">
        <v>3</v>
      </c>
    </row>
    <row r="5">
      <c r="A5" t="s">
        <v>4</v>
      </c>
    </row>
    <row r="6">
      <c r="A6" t="s">
        <v>5</v>
      </c>
    </row>
    <row r="7">
      <c r="A7" t="s">
        <v>6</v>
      </c>
    </row>
    <row r="8">
      <c r="A8" t="s">
        <v>7</v>
      </c>
    </row>
    <row r="9">
      <c r="A9" t="s">
        <v>8</v>
      </c>
    </row>
    <row r="10">
      <c r="A10" t="s">
        <v>9</v>
      </c>
    </row>
    <row r="11">
      <c r="A11" t="s">
        <v>10</v>
      </c>
    </row>
    <row r="12">
      <c r="A12" t="s">
        <v>11</v>
      </c>
    </row>
    <row r="13">
      <c r="A13" t="s">
        <v>12</v>
      </c>
    </row>
    <row r="14">
      <c r="A14" t="s">
        <v>13</v>
      </c>
    </row>
    <row r="15">
      <c r="A15" t="s">
        <v>14</v>
      </c>
    </row>
    <row r="16">
      <c r="A16" t="s">
        <v>15</v>
      </c>
    </row>
    <row r="17">
      <c r="A17" t="s">
        <v>16</v>
      </c>
    </row>
    <row r="18">
      <c r="A18" t="s">
        <v>17</v>
      </c>
    </row>
    <row r="19">
      <c r="A19" t="s">
        <v>18</v>
      </c>
    </row>
    <row r="20">
      <c r="A20" t="s">
        <v>19</v>
      </c>
    </row>
    <row r="21">
      <c r="A21" t="s">
        <v>20</v>
      </c>
    </row>
    <row r="22">
      <c r="A22" t="s">
        <v>21</v>
      </c>
    </row>
    <row r="23">
      <c r="A23" t="s">
        <v>22</v>
      </c>
    </row>
    <row r="24">
      <c r="A24" t="s">
        <v>23</v>
      </c>
    </row>
    <row r="25">
      <c r="A25" t="s">
        <v>24</v>
      </c>
    </row>
    <row r="26">
      <c r="A26" t="s">
        <v>25</v>
      </c>
    </row>
    <row r="27">
      <c r="A27" t="s">
        <v>26</v>
      </c>
    </row>
    <row r="28">
      <c r="A28" t="s">
        <v>27</v>
      </c>
    </row>
    <row r="29">
      <c r="A29" t="s">
        <v>28</v>
      </c>
    </row>
    <row r="30">
      <c r="A30" t="s">
        <v>29</v>
      </c>
    </row>
    <row r="31">
      <c r="A31" t="s">
        <v>30</v>
      </c>
    </row>
    <row r="32">
      <c r="A32" t="s">
        <v>31</v>
      </c>
    </row>
    <row r="33">
      <c r="A33" t="s">
        <v>32</v>
      </c>
    </row>
    <row r="34">
      <c r="A34" t="s">
        <v>33</v>
      </c>
    </row>
    <row r="35">
      <c r="A35" t="s">
        <v>34</v>
      </c>
    </row>
    <row r="36">
      <c r="A36" t="s">
        <v>35</v>
      </c>
    </row>
    <row r="37">
      <c r="A37" t="s">
        <v>36</v>
      </c>
    </row>
    <row r="38">
      <c r="A38" t="s">
        <v>37</v>
      </c>
    </row>
    <row r="39">
      <c r="A39" t="s">
        <v>38</v>
      </c>
    </row>
    <row r="40">
      <c r="A40" t="s">
        <v>39</v>
      </c>
    </row>
    <row r="41">
      <c r="A41" t="s">
        <v>40</v>
      </c>
    </row>
    <row r="42">
      <c r="A42" t="s">
        <v>41</v>
      </c>
    </row>
    <row r="43">
      <c r="A43" t="s">
        <v>42</v>
      </c>
    </row>
    <row r="44">
      <c r="A44" t="s">
        <v>43</v>
      </c>
    </row>
    <row r="45">
      <c r="A45" t="s">
        <v>44</v>
      </c>
    </row>
    <row r="46">
      <c r="A46" t="s">
        <v>45</v>
      </c>
    </row>
    <row r="47">
      <c r="A47" t="s">
        <v>46</v>
      </c>
    </row>
    <row r="48">
      <c r="A48" t="s">
        <v>47</v>
      </c>
    </row>
    <row r="49">
      <c r="A49" t="s">
        <v>48</v>
      </c>
    </row>
    <row r="50">
      <c r="A50" t="s">
        <v>49</v>
      </c>
    </row>
    <row r="51">
      <c r="A51" t="s">
        <v>50</v>
      </c>
    </row>
    <row r="52">
      <c r="A52" t="s">
        <v>51</v>
      </c>
    </row>
    <row r="53">
      <c r="A53" t="s">
        <v>52</v>
      </c>
    </row>
    <row r="54">
      <c r="A54" t="s">
        <v>53</v>
      </c>
    </row>
    <row r="55">
      <c r="A55" t="s">
        <v>54</v>
      </c>
    </row>
    <row r="56">
      <c r="A56" t="s">
        <v>55</v>
      </c>
    </row>
    <row r="57">
      <c r="A57" t="s">
        <v>56</v>
      </c>
    </row>
    <row r="58">
      <c r="A58" t="s">
        <v>57</v>
      </c>
    </row>
    <row r="59">
      <c r="A59" t="s">
        <v>58</v>
      </c>
    </row>
    <row r="60">
      <c r="A60" t="s">
        <v>59</v>
      </c>
    </row>
    <row r="61">
      <c r="A61" t="s">
        <v>60</v>
      </c>
    </row>
    <row r="62">
      <c r="A62" t="s">
        <v>61</v>
      </c>
    </row>
    <row r="63">
      <c r="A63" t="s">
        <v>62</v>
      </c>
    </row>
    <row r="64">
      <c r="A64" t="s">
        <v>63</v>
      </c>
    </row>
    <row r="65">
      <c r="A65" t="s">
        <v>64</v>
      </c>
    </row>
    <row r="66">
      <c r="A66" t="s">
        <v>65</v>
      </c>
    </row>
    <row r="67">
      <c r="A67" t="s">
        <v>66</v>
      </c>
    </row>
    <row r="68">
      <c r="A68" t="s">
        <v>67</v>
      </c>
    </row>
    <row r="69">
      <c r="A69" t="s">
        <v>68</v>
      </c>
    </row>
    <row r="70">
      <c r="A70" t="s">
        <v>69</v>
      </c>
    </row>
    <row r="71">
      <c r="A71" t="s">
        <v>70</v>
      </c>
    </row>
    <row r="72">
      <c r="A72" t="s">
        <v>71</v>
      </c>
    </row>
    <row r="73">
      <c r="A73" t="s">
        <v>72</v>
      </c>
    </row>
    <row r="74">
      <c r="A74" t="s">
        <v>73</v>
      </c>
    </row>
    <row r="75">
      <c r="A75" t="s">
        <v>74</v>
      </c>
    </row>
    <row r="76">
      <c r="A76" t="s">
        <v>75</v>
      </c>
    </row>
    <row r="77">
      <c r="A77" t="s">
        <v>76</v>
      </c>
    </row>
    <row r="78">
      <c r="A78" t="s">
        <v>77</v>
      </c>
    </row>
    <row r="79">
      <c r="A79" t="s">
        <v>78</v>
      </c>
    </row>
    <row r="80">
      <c r="A80" t="s">
        <v>79</v>
      </c>
    </row>
    <row r="81">
      <c r="A81" t="s">
        <v>80</v>
      </c>
    </row>
    <row r="82">
      <c r="A82" t="s">
        <v>81</v>
      </c>
    </row>
    <row r="83">
      <c r="A83" t="s">
        <v>82</v>
      </c>
    </row>
    <row r="84">
      <c r="A84" t="s">
        <v>83</v>
      </c>
    </row>
    <row r="85">
      <c r="A85" t="s">
        <v>84</v>
      </c>
    </row>
    <row r="86">
      <c r="A86" t="s">
        <v>85</v>
      </c>
    </row>
    <row r="87">
      <c r="A87" t="s">
        <v>86</v>
      </c>
    </row>
    <row r="88">
      <c r="A88" t="s">
        <v>87</v>
      </c>
    </row>
    <row r="89">
      <c r="A89" t="s">
        <v>88</v>
      </c>
    </row>
    <row r="90">
      <c r="A90" t="s">
        <v>89</v>
      </c>
    </row>
    <row r="91">
      <c r="A91" t="s">
        <v>90</v>
      </c>
    </row>
    <row r="92">
      <c r="A92" t="s">
        <v>91</v>
      </c>
    </row>
    <row r="93">
      <c r="A93" t="s">
        <v>92</v>
      </c>
    </row>
    <row r="94">
      <c r="A94" t="s">
        <v>93</v>
      </c>
    </row>
    <row r="95">
      <c r="A95" t="s">
        <v>94</v>
      </c>
    </row>
    <row r="96">
      <c r="A96" t="s">
        <v>95</v>
      </c>
    </row>
    <row r="97">
      <c r="A97" t="s">
        <v>96</v>
      </c>
    </row>
    <row r="98">
      <c r="A98" t="s">
        <v>97</v>
      </c>
    </row>
    <row r="99">
      <c r="A99" t="s">
        <v>98</v>
      </c>
    </row>
    <row r="100">
      <c r="A100" t="s">
        <v>99</v>
      </c>
    </row>
    <row r="101">
      <c r="A101" t="s">
        <v>100</v>
      </c>
    </row>
    <row r="102">
      <c r="A102" t="s">
        <v>101</v>
      </c>
    </row>
    <row r="103">
      <c r="A103" t="s">
        <v>102</v>
      </c>
    </row>
    <row r="104">
      <c r="A104" t="s">
        <v>103</v>
      </c>
    </row>
    <row r="105">
      <c r="A105" t="s">
        <v>104</v>
      </c>
    </row>
    <row r="106">
      <c r="A106" t="s">
        <v>105</v>
      </c>
    </row>
    <row r="107">
      <c r="A107" t="s">
        <v>106</v>
      </c>
    </row>
    <row r="108">
      <c r="A108" t="s">
        <v>107</v>
      </c>
    </row>
    <row r="109">
      <c r="A109" t="s">
        <v>108</v>
      </c>
    </row>
    <row r="110">
      <c r="A110" t="s">
        <v>109</v>
      </c>
    </row>
    <row r="111">
      <c r="A111" t="s">
        <v>110</v>
      </c>
    </row>
    <row r="112">
      <c r="A112" t="s">
        <v>111</v>
      </c>
    </row>
    <row r="113">
      <c r="A113" t="s">
        <v>112</v>
      </c>
    </row>
    <row r="114">
      <c r="A114" t="s">
        <v>113</v>
      </c>
    </row>
    <row r="115">
      <c r="A115" t="s">
        <v>114</v>
      </c>
    </row>
    <row r="116">
      <c r="A116" t="s">
        <v>115</v>
      </c>
    </row>
    <row r="117">
      <c r="A117" t="s">
        <v>116</v>
      </c>
    </row>
    <row r="118">
      <c r="A118" t="s">
        <v>117</v>
      </c>
    </row>
    <row r="119">
      <c r="A119" t="s">
        <v>118</v>
      </c>
    </row>
    <row r="120">
      <c r="A120" t="s">
        <v>119</v>
      </c>
    </row>
    <row r="121">
      <c r="A121" t="s">
        <v>120</v>
      </c>
    </row>
    <row r="122">
      <c r="A122" t="s">
        <v>60</v>
      </c>
    </row>
    <row r="123">
      <c r="A123" t="s">
        <v>121</v>
      </c>
    </row>
    <row r="124">
      <c r="A124" t="s">
        <v>122</v>
      </c>
    </row>
    <row r="125">
      <c r="A125" t="s">
        <v>123</v>
      </c>
    </row>
    <row r="126">
      <c r="A126" t="s">
        <v>124</v>
      </c>
    </row>
    <row r="127">
      <c r="A127" t="s">
        <v>125</v>
      </c>
    </row>
    <row r="128">
      <c r="A128" t="s">
        <v>126</v>
      </c>
    </row>
    <row r="129">
      <c r="A129" t="s">
        <v>127</v>
      </c>
    </row>
    <row r="130">
      <c r="A130" t="s">
        <v>128</v>
      </c>
    </row>
    <row r="131">
      <c r="A131" t="s">
        <v>129</v>
      </c>
    </row>
    <row r="132">
      <c r="A132" t="s">
        <v>130</v>
      </c>
    </row>
    <row r="133">
      <c r="A133" t="s">
        <v>131</v>
      </c>
    </row>
    <row r="134">
      <c r="A134" t="s">
        <v>132</v>
      </c>
    </row>
    <row r="135">
      <c r="A135" t="s">
        <v>133</v>
      </c>
    </row>
    <row r="136">
      <c r="A136" t="s">
        <v>134</v>
      </c>
    </row>
    <row r="137">
      <c r="A137" t="s">
        <v>135</v>
      </c>
    </row>
    <row r="138">
      <c r="A138" t="s">
        <v>136</v>
      </c>
    </row>
    <row r="139">
      <c r="A139" t="s">
        <v>137</v>
      </c>
    </row>
    <row r="140">
      <c r="A140" t="s">
        <v>138</v>
      </c>
    </row>
    <row r="141">
      <c r="A141" t="s">
        <v>139</v>
      </c>
    </row>
    <row r="142">
      <c r="A142" t="s">
        <v>140</v>
      </c>
    </row>
    <row r="143">
      <c r="A143" t="s">
        <v>141</v>
      </c>
    </row>
    <row r="144">
      <c r="A144" t="s">
        <v>142</v>
      </c>
    </row>
    <row r="145">
      <c r="A145" t="s">
        <v>143</v>
      </c>
    </row>
    <row r="146">
      <c r="A146" t="s">
        <v>144</v>
      </c>
    </row>
    <row r="147">
      <c r="A147" t="s">
        <v>145</v>
      </c>
    </row>
    <row r="148">
      <c r="A148" t="s">
        <v>146</v>
      </c>
    </row>
    <row r="149">
      <c r="A149" t="s">
        <v>147</v>
      </c>
    </row>
    <row r="150">
      <c r="A150" t="s">
        <v>148</v>
      </c>
    </row>
    <row r="151">
      <c r="A151" t="s">
        <v>149</v>
      </c>
    </row>
    <row r="152">
      <c r="A152" t="s">
        <v>150</v>
      </c>
    </row>
    <row r="153">
      <c r="A153" t="s">
        <v>151</v>
      </c>
    </row>
    <row r="154">
      <c r="A154" t="s">
        <v>152</v>
      </c>
    </row>
    <row r="155">
      <c r="A155" t="s">
        <v>153</v>
      </c>
    </row>
    <row r="156">
      <c r="A156" t="s">
        <v>154</v>
      </c>
    </row>
    <row r="157">
      <c r="A157" t="s">
        <v>155</v>
      </c>
    </row>
    <row r="158">
      <c r="A158" t="s">
        <v>156</v>
      </c>
    </row>
    <row r="159">
      <c r="A159" t="s">
        <v>157</v>
      </c>
    </row>
    <row r="160">
      <c r="A160" t="s">
        <v>158</v>
      </c>
    </row>
    <row r="161">
      <c r="A161" t="s">
        <v>159</v>
      </c>
    </row>
    <row r="162">
      <c r="A162" t="s">
        <v>160</v>
      </c>
    </row>
    <row r="163">
      <c r="A163" t="s">
        <v>161</v>
      </c>
    </row>
    <row r="164">
      <c r="A164" t="s">
        <v>162</v>
      </c>
    </row>
    <row r="165">
      <c r="A165" t="s">
        <v>163</v>
      </c>
    </row>
    <row r="166">
      <c r="A166" t="s">
        <v>164</v>
      </c>
    </row>
    <row r="167">
      <c r="A167" t="s">
        <v>165</v>
      </c>
    </row>
    <row r="168">
      <c r="A168" t="s">
        <v>166</v>
      </c>
    </row>
    <row r="169">
      <c r="A169" t="s">
        <v>167</v>
      </c>
    </row>
    <row r="170">
      <c r="A170" t="s">
        <v>168</v>
      </c>
    </row>
    <row r="171">
      <c r="A171" t="s">
        <v>169</v>
      </c>
    </row>
    <row r="172">
      <c r="A172" t="s">
        <v>170</v>
      </c>
    </row>
    <row r="173">
      <c r="A173" t="s">
        <v>171</v>
      </c>
    </row>
    <row r="174">
      <c r="A174" t="s">
        <v>172</v>
      </c>
    </row>
    <row r="175">
      <c r="A175" t="s">
        <v>173</v>
      </c>
    </row>
    <row r="176">
      <c r="A176" t="s">
        <v>174</v>
      </c>
    </row>
    <row r="177">
      <c r="A177" t="s">
        <v>175</v>
      </c>
    </row>
    <row r="178">
      <c r="A178" t="s">
        <v>176</v>
      </c>
    </row>
    <row r="179">
      <c r="A179" t="s">
        <v>177</v>
      </c>
    </row>
    <row r="180">
      <c r="A180" t="s">
        <v>178</v>
      </c>
    </row>
    <row r="181">
      <c r="A181" t="s">
        <v>179</v>
      </c>
    </row>
    <row r="182">
      <c r="A182" t="s">
        <v>180</v>
      </c>
    </row>
    <row r="183">
      <c r="A183" t="s">
        <v>181</v>
      </c>
    </row>
    <row r="184">
      <c r="A184" t="s">
        <v>182</v>
      </c>
    </row>
    <row r="185">
      <c r="A185" t="s">
        <v>183</v>
      </c>
    </row>
    <row r="186">
      <c r="A186" t="s">
        <v>184</v>
      </c>
    </row>
    <row r="187">
      <c r="A187" t="s">
        <v>185</v>
      </c>
    </row>
    <row r="188">
      <c r="A188" t="s">
        <v>186</v>
      </c>
    </row>
    <row r="189">
      <c r="A189" t="s">
        <v>187</v>
      </c>
    </row>
    <row r="190">
      <c r="A190" t="s">
        <v>188</v>
      </c>
    </row>
    <row r="191">
      <c r="A191" t="s">
        <v>189</v>
      </c>
    </row>
    <row r="192">
      <c r="A192" t="s">
        <v>190</v>
      </c>
    </row>
    <row r="193">
      <c r="A193" t="s">
        <v>191</v>
      </c>
    </row>
    <row r="194">
      <c r="A194" t="s">
        <v>192</v>
      </c>
    </row>
    <row r="195">
      <c r="A195" t="s">
        <v>193</v>
      </c>
    </row>
    <row r="196">
      <c r="A196" t="s">
        <v>194</v>
      </c>
    </row>
    <row r="197">
      <c r="A197" t="s">
        <v>195</v>
      </c>
    </row>
    <row r="198">
      <c r="A198" t="s">
        <v>196</v>
      </c>
    </row>
    <row r="199">
      <c r="A199" t="s">
        <v>197</v>
      </c>
    </row>
    <row r="200">
      <c r="A200" t="s">
        <v>198</v>
      </c>
    </row>
    <row r="201">
      <c r="A201" t="s">
        <v>199</v>
      </c>
    </row>
    <row r="202">
      <c r="A202" t="s">
        <v>200</v>
      </c>
    </row>
    <row r="203">
      <c r="A203" t="s">
        <v>201</v>
      </c>
    </row>
    <row r="204">
      <c r="A204" t="s">
        <v>202</v>
      </c>
    </row>
    <row r="205">
      <c r="A205" t="s">
        <v>203</v>
      </c>
    </row>
    <row r="206">
      <c r="A206" t="s">
        <v>204</v>
      </c>
    </row>
    <row r="207">
      <c r="A207" t="s">
        <v>205</v>
      </c>
    </row>
    <row r="208">
      <c r="A208" t="s">
        <v>206</v>
      </c>
    </row>
    <row r="209">
      <c r="A209" t="s">
        <v>207</v>
      </c>
    </row>
    <row r="210">
      <c r="A210" t="s">
        <v>208</v>
      </c>
    </row>
    <row r="211">
      <c r="A211" t="s">
        <v>209</v>
      </c>
    </row>
    <row r="212">
      <c r="A212" t="s">
        <v>210</v>
      </c>
    </row>
    <row r="213">
      <c r="A213" t="s">
        <v>211</v>
      </c>
    </row>
    <row r="214">
      <c r="A214" t="s">
        <v>212</v>
      </c>
    </row>
    <row r="215">
      <c r="A215" t="s">
        <v>213</v>
      </c>
    </row>
    <row r="216">
      <c r="A216" t="s">
        <v>214</v>
      </c>
    </row>
    <row r="217">
      <c r="A217" t="s">
        <v>215</v>
      </c>
    </row>
    <row r="218">
      <c r="A218" t="s">
        <v>216</v>
      </c>
    </row>
    <row r="219">
      <c r="A219" t="s">
        <v>217</v>
      </c>
    </row>
    <row r="220">
      <c r="A220" t="s">
        <v>218</v>
      </c>
    </row>
    <row r="221">
      <c r="A221" t="s">
        <v>219</v>
      </c>
    </row>
    <row r="222">
      <c r="A222" t="s">
        <v>220</v>
      </c>
    </row>
    <row r="223">
      <c r="A223" t="s">
        <v>221</v>
      </c>
    </row>
    <row r="224">
      <c r="A224" t="s">
        <v>222</v>
      </c>
    </row>
    <row r="225">
      <c r="A225" t="s">
        <v>223</v>
      </c>
    </row>
    <row r="226">
      <c r="A226" t="s">
        <v>224</v>
      </c>
    </row>
    <row r="227">
      <c r="A227" t="s">
        <v>225</v>
      </c>
    </row>
    <row r="228">
      <c r="A228" t="s">
        <v>226</v>
      </c>
    </row>
    <row r="229">
      <c r="A229" t="s">
        <v>227</v>
      </c>
    </row>
    <row r="230">
      <c r="A230" t="s">
        <v>228</v>
      </c>
    </row>
    <row r="231">
      <c r="A231" t="s">
        <v>229</v>
      </c>
    </row>
    <row r="232">
      <c r="A232" t="s">
        <v>230</v>
      </c>
    </row>
    <row r="233">
      <c r="A233" t="s">
        <v>231</v>
      </c>
    </row>
    <row r="234">
      <c r="A234" t="s">
        <v>232</v>
      </c>
    </row>
    <row r="235">
      <c r="A235" t="s">
        <v>233</v>
      </c>
    </row>
    <row r="236">
      <c r="A236" t="s">
        <v>234</v>
      </c>
    </row>
    <row r="237">
      <c r="A237" t="s">
        <v>235</v>
      </c>
    </row>
    <row r="238">
      <c r="A238" t="s">
        <v>236</v>
      </c>
    </row>
    <row r="239">
      <c r="A239" t="s">
        <v>237</v>
      </c>
    </row>
    <row r="240">
      <c r="A240" t="s">
        <v>238</v>
      </c>
    </row>
    <row r="241">
      <c r="A241" t="s">
        <v>239</v>
      </c>
    </row>
    <row r="242">
      <c r="A242" t="s">
        <v>240</v>
      </c>
    </row>
    <row r="243">
      <c r="A243" t="s">
        <v>241</v>
      </c>
    </row>
    <row r="244">
      <c r="A244" t="s">
        <v>242</v>
      </c>
    </row>
    <row r="245">
      <c r="A245" t="s">
        <v>243</v>
      </c>
    </row>
    <row r="246">
      <c r="A246" t="s">
        <v>244</v>
      </c>
    </row>
    <row r="247">
      <c r="A247" t="s">
        <v>245</v>
      </c>
    </row>
    <row r="248">
      <c r="A248" t="s">
        <v>246</v>
      </c>
    </row>
    <row r="249">
      <c r="A249" t="s">
        <v>247</v>
      </c>
    </row>
    <row r="250">
      <c r="A250" t="s">
        <v>248</v>
      </c>
    </row>
    <row r="251">
      <c r="A251" t="s">
        <v>249</v>
      </c>
    </row>
    <row r="252">
      <c r="A252" t="s">
        <v>250</v>
      </c>
    </row>
    <row r="253">
      <c r="A253" t="s">
        <v>251</v>
      </c>
    </row>
    <row r="254">
      <c r="A254" t="s">
        <v>252</v>
      </c>
    </row>
    <row r="255">
      <c r="A255" t="s">
        <v>253</v>
      </c>
    </row>
    <row r="256">
      <c r="A256" t="s">
        <v>254</v>
      </c>
    </row>
  </sheetData>
  <sheetProtection password="E53C"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2024-02-16T09:29:05Z</dcterms:created>
  <dc:creator>Apache POI</dc:creator>
</cp:coreProperties>
</file>