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Шаблон!$B$17:$S$19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<sst xmlns="http://schemas.openxmlformats.org/spreadsheetml/2006/main" count="590" uniqueCount="346">
  <si>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</si>
  <si>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</si>
  <si>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</si>
  <si>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</si>
  <si>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</si>
  <si>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</si>
  <si>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</si>
  <si>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</si>
  <si>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</si>
  <si>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</si>
  <si>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</si>
  <si>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</si>
  <si>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</si>
  <si>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</si>
  <si>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</si>
  <si>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</si>
  <si>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</si>
  <si>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</si>
  <si>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</si>
  <si>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</si>
  <si>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</si>
  <si>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</si>
  <si>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</si>
  <si>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</si>
  <si>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</si>
  <si>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</si>
  <si>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</si>
  <si>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</si>
  <si>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</si>
  <si>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</si>
  <si>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</si>
  <si>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</si>
  <si>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</si>
  <si>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</si>
  <si>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</si>
  <si>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</si>
  <si>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</si>
  <si>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</si>
  <si>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</si>
  <si>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</si>
  <si>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</si>
  <si>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</si>
  <si>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</si>
  <si>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</si>
  <si>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</si>
  <si>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</si>
  <si>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</si>
  <si>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</si>
  <si>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</si>
  <si>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</si>
  <si>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</si>
  <si>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</si>
  <si>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</si>
  <si>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</si>
  <si>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</si>
  <si>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</si>
  <si>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</si>
  <si>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</si>
  <si>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</si>
  <si>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</si>
  <si>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</si>
  <si>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</si>
  <si>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</si>
  <si>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</si>
  <si>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</si>
  <si>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</si>
  <si>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</si>
  <si>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</si>
  <si>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</si>
  <si>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</si>
  <si>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</si>
  <si>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</si>
  <si>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</si>
  <si>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</si>
  <si>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</si>
  <si>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</si>
  <si>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</si>
  <si>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</si>
  <si>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</si>
  <si>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</si>
  <si>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</si>
  <si>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</si>
  <si>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</si>
  <si>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</si>
  <si>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</si>
  <si>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</si>
  <si>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</si>
  <si>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</si>
  <si>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</si>
  <si>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</si>
  <si>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</si>
  <si>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</si>
  <si>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</si>
  <si>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</si>
  <si>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</si>
  <si>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</si>
  <si>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</si>
  <si>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</si>
  <si>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</si>
  <si>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</si>
  <si>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</si>
  <si>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</si>
  <si>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</si>
  <si>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</si>
  <si>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</si>
  <si>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</si>
  <si>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</si>
  <si>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</si>
  <si>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</si>
  <si>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</si>
  <si>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</si>
  <si>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</si>
  <si>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</si>
  <si>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</si>
  <si>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</si>
  <si>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</si>
  <si>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</si>
  <si>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</si>
  <si>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</si>
  <si>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</si>
  <si>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</si>
  <si>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</si>
  <si>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</si>
  <si>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</si>
  <si>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</si>
  <si>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</si>
  <si>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</si>
  <si>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</si>
  <si>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</si>
  <si>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</si>
  <si>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</si>
  <si>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</si>
  <si>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</si>
  <si>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</si>
  <si>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</si>
  <si>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</si>
  <si>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</si>
  <si>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</si>
  <si>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</si>
  <si>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</si>
  <si>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</si>
  <si>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</si>
  <si>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</si>
  <si>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</si>
  <si>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</si>
  <si>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</si>
  <si>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</si>
  <si>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</si>
  <si>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</si>
  <si>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</si>
  <si>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</si>
  <si>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</si>
  <si>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</si>
  <si>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</si>
  <si>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</si>
  <si>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</si>
  <si>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</si>
  <si>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</si>
  <si>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</si>
  <si>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</si>
  <si>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</si>
  <si>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</si>
  <si>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</si>
  <si>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</si>
  <si>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</si>
  <si>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</si>
  <si>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</si>
  <si>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</si>
  <si>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</si>
  <si>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</si>
  <si>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</si>
  <si>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</si>
  <si>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</si>
  <si>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</si>
  <si>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</si>
  <si>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</si>
  <si>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</si>
  <si>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</si>
  <si>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</si>
  <si>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</si>
  <si>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</si>
  <si>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</si>
  <si>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</si>
  <si>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</si>
  <si>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</si>
  <si>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</si>
  <si>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</si>
  <si>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</si>
  <si>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</si>
  <si>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</si>
  <si>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</si>
  <si>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</si>
  <si>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</si>
  <si>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</si>
  <si>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</si>
  <si>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</si>
  <si>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</si>
  <si>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</si>
  <si>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</si>
  <si>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</si>
  <si>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</si>
  <si>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</si>
  <si>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</si>
  <si>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</si>
  <si>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</si>
  <si>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</si>
  <si>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</si>
  <si>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</si>
  <si>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</si>
  <si>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</si>
  <si>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</si>
  <si>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</si>
  <si>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</si>
  <si>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</si>
  <si>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</si>
  <si>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</si>
  <si>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</si>
  <si>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</si>
  <si>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</si>
  <si>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</si>
  <si>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</si>
  <si>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</si>
  <si>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</si>
  <si>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</si>
  <si>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</si>
  <si>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</si>
  <si>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</si>
  <si>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</si>
  <si>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</si>
  <si>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</si>
  <si>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</si>
  <si>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</si>
  <si>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</si>
  <si>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</si>
  <si>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</si>
  <si>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</si>
  <si>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</si>
  <si>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</si>
  <si>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</si>
  <si>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</si>
  <si>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</si>
  <si>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</si>
  <si>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</si>
  <si>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</si>
  <si>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</si>
  <si>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</si>
  <si>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</si>
  <si>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</si>
  <si>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</si>
  <si>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</si>
  <si>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</si>
  <si>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</si>
  <si>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</si>
  <si>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</si>
  <si>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</si>
  <si>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</si>
  <si>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</si>
  <si>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</si>
  <si>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</si>
  <si>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</si>
  <si>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</si>
  <si>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</si>
  <si>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Лицензии на импортозамещённое программное обеспечение для серверных операционных систем и системы виртуализации</t>
  </si>
  <si>
    <t>Внимание!!!  Обязательно прочитайте инструкцию по заполнению в конце таблицы.</t>
  </si>
  <si>
    <t>Лот</t>
  </si>
  <si>
    <t>424.23.00238 Лицензии на импортозамещённое программное обеспечение для серверных операционных систем и системы виртуализации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</si>
  <si>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</si>
  <si>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</si>
  <si>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</si>
  <si>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</si>
  <si>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</si>
  <si>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</si>
  <si>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</si>
  <si>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</si>
  <si>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</si>
  <si>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</si>
  <si>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</si>
  <si>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</si>
  <si>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</si>
  <si>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</si>
  <si>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</si>
  <si>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</si>
  <si>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</si>
  <si>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</si>
  <si>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</si>
  <si>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</si>
  <si>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</si>
  <si>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</si>
  <si>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</si>
  <si>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</si>
  <si>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</si>
  <si>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</si>
  <si>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</si>
  <si>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</si>
  <si>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</si>
  <si>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</si>
  <si>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</si>
  <si>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</si>
  <si>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</si>
  <si>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</si>
  <si>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</si>
  <si>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</si>
  <si>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</si>
  <si>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</si>
  <si>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</si>
  <si>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</si>
  <si>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</si>
  <si>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</si>
  <si>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</si>
  <si>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</si>
  <si>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</si>
  <si>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</si>
  <si>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</si>
  <si>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</si>
  <si>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</si>
  <si>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(право) на использование операционной системы (ОС, программного обеспечения, ПО) для серверов и рабочих станций на базе процессорной архитектуры х86-64 РЕД ОС, редакция Стандартная, конфигурация Сервер, формат поставки электронный, на 1 сервер, бессрочная, в составе: техническая поддержка: уровень Стандартный, на 12мес (1 год), REDSOFT (РЕД СОФТ, РЕДСОФТ, RED SOFT) REDOS-SRV-STD-STD-0123</t>
  </si>
  <si>
    <t>Лицензия REDSOFT (РЕД СОФТ, РЕДСОФТ, RED SOFT) REDOS-SRV-STD-STD-0123</t>
  </si>
  <si>
    <t>Штука</t>
  </si>
  <si>
    <t>Лицензия на право установки и использования системы управления виртуальными машинами через веб-интерфейс РЕД Виртуализация, формат поставки электронный, на 1 сервер до 2 сокетов (без ограничения по количеству виртуальных машин), бессрочная, техническая поддержка стандартного уровня на 1 год, REDSOFT (РЕД СОФТ, РЕДСОФТ, RED SOFT) REDVIRT-SRV-STD-STD-0223</t>
  </si>
  <si>
    <t>Лицензия REDSOFT (РЕД СОФТ, РЕДСОФТ, RED SOFT) REDVIRT-SRV-STD-STD-0223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</si>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</sst>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5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35.2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481293.0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25416.67</v>
      </c>
      <c r="K18" s="5" t="n">
        <v>46.0</v>
      </c>
      <c r="L18" s="4" t="n">
        <v>1169166.82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Q22,)</f>
        <v>0.0</v>
      </c>
      <c r="V18" s="4" t="n">
        <f>U18*K18</f>
        <v>0.0</v>
      </c>
      <c r="W18" s="4" t="n">
        <f>X18*ROUNDDOWN(T18,6)</f>
        <v>0.0</v>
      </c>
      <c r="X18" s="5" t="n">
        <f>K18</f>
        <v>46.0</v>
      </c>
      <c r="Y18" s="4" t="n">
        <v>1583993.0</v>
      </c>
    </row>
    <row r="19">
      <c r="A19" s="6"/>
      <c r="B19" s="3" t="s">
        <v>314</v>
      </c>
      <c r="C19" s="3" t="n">
        <v>2.0</v>
      </c>
      <c r="D19" s="3" t="n">
        <v>479197.0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305000.0</v>
      </c>
      <c r="K19" s="5" t="n">
        <v>6.0</v>
      </c>
      <c r="L19" s="4" t="n">
        <v>1830000.0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Q22,)</f>
        <v>0.0</v>
      </c>
      <c r="V19" s="4" t="n">
        <f>U19*K19</f>
        <v>0.0</v>
      </c>
      <c r="W19" s="4" t="n">
        <f>X19*ROUNDDOWN(T19,6)</f>
        <v>0.0</v>
      </c>
      <c r="X19" s="5" t="n">
        <f>K19</f>
        <v>6.0</v>
      </c>
      <c r="Y19" s="4" t="n">
        <v>1583992.0</v>
      </c>
    </row>
    <row r="20" ht="12.75" customHeight="true">
      <c r="K20" s="66"/>
      <c r="L20" s="66"/>
    </row>
    <row r="21" ht="15.0" customHeight="true">
      <c r="K21" t="s" s="67">
        <v>320</v>
      </c>
      <c r="L21" s="67"/>
      <c r="M21" t="s" s="67">
        <v>321</v>
      </c>
      <c r="N21" s="67"/>
      <c r="O21" s="67"/>
      <c r="P21" s="67"/>
      <c r="Q21" s="67"/>
      <c r="R21" s="68"/>
      <c r="S21" s="68"/>
      <c r="W21" t="s" s="69">
        <v>322</v>
      </c>
      <c r="X21" s="70"/>
    </row>
    <row r="22" ht="15.0" customHeight="true">
      <c r="L22" s="71" t="n">
        <f>SUM(L18:L19)</f>
        <v>2999166.8200000003</v>
      </c>
      <c r="Q22" s="71" t="n">
        <f>W22/L22</f>
        <v>0.0</v>
      </c>
      <c r="W22" s="71" t="n">
        <f>SUM(W18:W19)</f>
        <v>0.0</v>
      </c>
    </row>
    <row r="23" ht="12.75" customHeight="true">
      <c r="R23" t="s" s="66">
        <v>323</v>
      </c>
      <c r="S23" t="s" s="66">
        <v>324</v>
      </c>
      <c r="T23" s="66"/>
    </row>
    <row r="24" ht="12.75" customHeight="true">
      <c r="D24" t="s" s="72">
        <v>325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5" t="n">
        <f>SUM(V18:V19)</f>
        <v>0.0</v>
      </c>
      <c r="S24" t="n" s="75">
        <v>100.0</v>
      </c>
      <c r="T24" t="s" s="76">
        <v>326</v>
      </c>
    </row>
    <row r="25" ht="15.0" customHeight="true">
      <c r="D25" t="s" s="72">
        <v>327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SUMIF(P18:P19,1, V18:V19)</f>
        <v>0.0</v>
      </c>
      <c r="S25" s="71" t="n">
        <f>IF(R24&lt;&gt;0, R25/R24*100,)</f>
        <v>0.0</v>
      </c>
      <c r="T25" s="77" t="str">
        <f>IF(S25&lt;=50," ","РФ/ДНР/ЛНР/ЕАЭС")</f>
        <v> </v>
      </c>
    </row>
    <row r="26" ht="15.0" customHeight="true">
      <c r="D26" t="s" s="72">
        <v>328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IF(R24&lt;&gt;0,R24-R25,)</f>
        <v>0.0</v>
      </c>
      <c r="S26" s="71" t="n">
        <f>IF(R24&lt;&gt;0, R26/R24*100,)</f>
        <v>0.0</v>
      </c>
      <c r="T26" s="77" t="str">
        <f>IF(S26&gt;50,"Импорт", " ")</f>
        <v> </v>
      </c>
    </row>
    <row r="27" ht="15.0" customHeight="true">
      <c r="D27" t="s" s="72">
        <v>329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SUMIF(M18:M19, 0, V18:V19)</f>
        <v>0.0</v>
      </c>
      <c r="S27" s="71" t="n">
        <f>IF(R24&lt;&gt;0, R27/R24*100,)</f>
        <v>0.0</v>
      </c>
      <c r="T27" s="77" t="str">
        <f>IF(S27&lt;=50," ","РЭП (ПО)")</f>
        <v> </v>
      </c>
    </row>
    <row r="28" ht="15.0" customHeight="true">
      <c r="A28" s="6"/>
    </row>
    <row r="29" ht="15.75" customHeight="true">
      <c r="B29" t="s" s="78">
        <v>330</v>
      </c>
    </row>
    <row r="30" ht="19.5" customHeight="true">
      <c r="B30" t="s" s="79">
        <v>331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</row>
    <row r="31" ht="20.25" customHeight="true">
      <c r="B31" t="s" s="80">
        <v>332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</row>
    <row r="32" ht="39.75" customHeight="true">
      <c r="B32" t="s" s="82">
        <v>333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ht="19.5" customHeight="true">
      <c r="B33" t="s" s="80">
        <v>334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18.0" customHeight="true">
      <c r="B34" t="s" s="80">
        <v>335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22.5" customHeight="true">
      <c r="B35" t="s" s="80">
        <v>336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9.5" customHeight="true">
      <c r="B36" t="s" s="80">
        <v>337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338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4.5" customHeight="true">
      <c r="B38" t="s" s="80">
        <v>339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6.0" customHeight="true">
      <c r="B39" t="s" s="80">
        <v>340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2.25" customHeight="true">
      <c r="B40" t="s" s="84">
        <v>341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</row>
    <row r="41" ht="33.75" customHeight="true">
      <c r="B41" t="s" s="80">
        <v>342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3.75" customHeight="true">
      <c r="B42" t="s" s="80">
        <v>343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124.5" customHeight="true">
      <c r="B43" t="s" s="80">
        <v>344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345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24.75" customHeight="true">
      <c r="A45" s="6"/>
    </row>
  </sheetData>
  <sheetProtection autoFilter="false" sort="false" password="CDB0" sheet="true" scenarios="true" objects="true"/>
  <autoFilter ref="B17:S19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4:W44"/>
    <mergeCell ref="B38:W38"/>
    <mergeCell ref="D24:Q24"/>
    <mergeCell ref="D25:Q25"/>
    <mergeCell ref="D26:Q26"/>
    <mergeCell ref="B30:W30"/>
    <mergeCell ref="B31:W31"/>
    <mergeCell ref="B32:W32"/>
    <mergeCell ref="B33:W33"/>
    <mergeCell ref="B34:W34"/>
    <mergeCell ref="B35:W35"/>
    <mergeCell ref="B36:W36"/>
    <mergeCell ref="B37:W37"/>
    <mergeCell ref="R14:R16"/>
    <mergeCell ref="S14:S16"/>
    <mergeCell ref="D27:Q27"/>
    <mergeCell ref="B43:W43"/>
    <mergeCell ref="B39:W39"/>
    <mergeCell ref="B40:W40"/>
    <mergeCell ref="B41:W41"/>
    <mergeCell ref="B42:W42"/>
    <mergeCell ref="K21:L21"/>
    <mergeCell ref="M21:Q21"/>
    <mergeCell ref="I14:I16"/>
    <mergeCell ref="J14:J16"/>
    <mergeCell ref="K14:K16"/>
    <mergeCell ref="L14:L16"/>
  </mergeCells>
  <dataValidations count="6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2023-08-17T06:44:38Z</dcterms:created>
  <dc:creator>Apache POI</dc:creator>
</cp:coreProperties>
</file>