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data!$A$1:$A$257</definedName>
    <definedName name="yes_no">data!$B$1:$B$2</definedName>
    <definedName name="rep">data!$C$1:$C$2</definedName>
    <definedName name="_xlnm._FilterDatabase" localSheetId="0" hidden="true">Шаблон!$B$17:$S$20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<sst xmlns="http://schemas.openxmlformats.org/spreadsheetml/2006/main" count="596" uniqueCount="349">
  <si>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</si>
  <si>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</si>
  <si>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</si>
  <si>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</si>
  <si>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</si>
  <si>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</si>
  <si>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</si>
  <si>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</si>
  <si>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</si>
  <si>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</si>
  <si>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</si>
  <si>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</si>
  <si>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</si>
  <si>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</si>
  <si>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</si>
  <si>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</si>
  <si>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</si>
  <si>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</si>
  <si>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</si>
  <si>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</si>
  <si>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</si>
  <si>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</si>
  <si>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</si>
  <si>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</si>
  <si>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</si>
  <si>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</si>
  <si>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</si>
  <si>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</si>
  <si>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</si>
  <si>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</si>
  <si>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</si>
  <si>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</si>
  <si>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</si>
  <si>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</si>
  <si>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</si>
  <si>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</si>
  <si>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</si>
  <si>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</si>
  <si>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</si>
  <si>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</si>
  <si>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</si>
  <si>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</si>
  <si>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</si>
  <si>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</si>
  <si>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</si>
  <si>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</si>
  <si>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</si>
  <si>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</si>
  <si>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</si>
  <si>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</si>
  <si>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</si>
  <si>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</si>
  <si>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</si>
  <si>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</si>
  <si>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</si>
  <si>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</si>
  <si>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</si>
  <si>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</si>
  <si>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</si>
  <si>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</si>
  <si>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</si>
  <si>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</si>
  <si>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</si>
  <si>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</si>
  <si>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</si>
  <si>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</si>
  <si>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</si>
  <si>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</si>
  <si>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</si>
  <si>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</si>
  <si>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</si>
  <si>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</si>
  <si>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</si>
  <si>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</si>
  <si>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</si>
  <si>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</si>
  <si>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</si>
  <si>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</si>
  <si>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</si>
  <si>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</si>
  <si>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</si>
  <si>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</si>
  <si>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</si>
  <si>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</si>
  <si>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</si>
  <si>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</si>
  <si>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</si>
  <si>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</si>
  <si>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</si>
  <si>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</si>
  <si>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</si>
  <si>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</si>
  <si>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</si>
  <si>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</si>
  <si>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</si>
  <si>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</si>
  <si>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</si>
  <si>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</si>
  <si>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</si>
  <si>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</si>
  <si>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</si>
  <si>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</si>
  <si>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</si>
  <si>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</si>
  <si>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</si>
  <si>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</si>
  <si>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</si>
  <si>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</si>
  <si>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</si>
  <si>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</si>
  <si>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</si>
  <si>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</si>
  <si>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</si>
  <si>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</si>
  <si>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</si>
  <si>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</si>
  <si>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</si>
  <si>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</si>
  <si>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</si>
  <si>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</si>
  <si>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</si>
  <si>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</si>
  <si>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</si>
  <si>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</si>
  <si>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</si>
  <si>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</si>
  <si>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</si>
  <si>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</si>
  <si>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</si>
  <si>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</si>
  <si>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</si>
  <si>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</si>
  <si>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</si>
  <si>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</si>
  <si>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</si>
  <si>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</si>
  <si>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</si>
  <si>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</si>
  <si>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</si>
  <si>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</si>
  <si>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</si>
  <si>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</si>
  <si>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</si>
  <si>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</si>
  <si>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</si>
  <si>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</si>
  <si>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</si>
  <si>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</si>
  <si>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</si>
  <si>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</si>
  <si>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</si>
  <si>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</si>
  <si>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</si>
  <si>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</si>
  <si>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</si>
  <si>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</si>
  <si>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</si>
  <si>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</si>
  <si>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</si>
  <si>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</si>
  <si>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</si>
  <si>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</si>
  <si>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</si>
  <si>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</si>
  <si>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</si>
  <si>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</si>
  <si>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</si>
  <si>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</si>
  <si>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</si>
  <si>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</si>
  <si>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</si>
  <si>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</si>
  <si>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</si>
  <si>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</si>
  <si>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</si>
  <si>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</si>
  <si>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</si>
  <si>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</si>
  <si>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</si>
  <si>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</si>
  <si>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</si>
  <si>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</si>
  <si>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</si>
  <si>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</si>
  <si>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</si>
  <si>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</si>
  <si>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</si>
  <si>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</si>
  <si>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</si>
  <si>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</si>
  <si>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</si>
  <si>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</si>
  <si>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</si>
  <si>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</si>
  <si>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</si>
  <si>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</si>
  <si>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</si>
  <si>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</si>
  <si>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</si>
  <si>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</si>
  <si>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</si>
  <si>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</si>
  <si>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</si>
  <si>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</si>
  <si>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</si>
  <si>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</si>
  <si>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</si>
  <si>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</si>
  <si>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</si>
  <si>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</si>
  <si>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</si>
  <si>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</si>
  <si>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</si>
  <si>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</si>
  <si>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</si>
  <si>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</si>
  <si>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</si>
  <si>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</si>
  <si>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</si>
  <si>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</si>
  <si>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</si>
  <si>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</si>
  <si>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</si>
  <si>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</si>
  <si>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</si>
  <si>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</si>
  <si>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</si>
  <si>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</si>
  <si>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</si>
  <si>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</si>
  <si>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</si>
  <si>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</si>
  <si>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</si>
  <si>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</si>
  <si>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</si>
  <si>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</si>
  <si>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</si>
  <si>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</si>
  <si>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</si>
  <si>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</si>
  <si>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</si>
  <si>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</si>
  <si>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</si>
  <si>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</si>
  <si>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</si>
  <si>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</si>
  <si>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</si>
  <si>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</si>
  <si>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</si>
  <si>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</si>
  <si>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</si>
  <si>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</si>
  <si>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</si>
  <si>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</si>
  <si>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</si>
  <si>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Импорт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</si>
  <si>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</si>
  <si>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</si>
  <si>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</si>
  <si>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</si>
  <si>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</si>
  <si>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</si>
  <si>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</si>
  <si>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Компьютерная техника</t>
  </si>
  <si>
    <t>Внимание!!!  Обязательно прочитайте инструкцию по заполнению в конце таблицы.</t>
  </si>
  <si>
    <t>Лот</t>
  </si>
  <si>
    <t>424.22.00269 Компьютерная техника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</si>
  <si>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</si>
  <si>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</si>
  <si>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</si>
  <si>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</si>
  <si>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</si>
  <si>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</si>
  <si>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</si>
  <si>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</si>
  <si>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</si>
  <si>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</si>
  <si>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</si>
  <si>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</si>
  <si>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</si>
  <si>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</si>
  <si>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</si>
  <si>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</si>
  <si>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</si>
  <si>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</si>
  <si>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</si>
  <si>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</si>
  <si>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</si>
  <si>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</si>
  <si>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</si>
  <si>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</si>
  <si>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</si>
  <si>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</si>
  <si>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</si>
  <si>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</si>
  <si>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</si>
  <si>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</si>
  <si>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</si>
  <si>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</si>
  <si>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</si>
  <si>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</si>
  <si>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</si>
  <si>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</si>
  <si>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</si>
  <si>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</si>
  <si>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</si>
  <si>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</si>
  <si>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</si>
  <si>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</si>
  <si>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</si>
  <si>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</si>
  <si>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</si>
  <si>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</si>
  <si>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</si>
  <si>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</si>
  <si>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Томскэнергосбыт-&gt;Томскэнергосбыт-&gt;424 Управление по информационным технологиям</t>
  </si>
  <si>
    <t>Место рабочее автоматизированное (АРМ), в составе: форм-фактор Slim Desktop, сокет LGA1200, процессор INTEL Core i3-10100 3,6ГГц, видеоадаптер встроенный INTEL UHD Graphics 630, оперативная память: 1х8ГБ, тип DDR4, частота шины 2666МГц, твердотельный накопитель: объем 256ГБ, тип SSD, интерфейс SATA, интерфейсы: D-Sub, DVI-D, HDMI, 2хUSB 3.2 Gen1, 4хUSB 2.0, RJ-45, PCI Express 4.0 x16, PCI Express 3.0 x16, Express 3.0 x1, модуль Kraftway Secure Shell (KSS), носитель с дистрибутивом Kraftway System Manager (KSM), без операционной системы (ОС), клавиатура+мышь, коврик, монитор 23,8", гарантия на 3 года, KRAFTWAY (КРАФТВЭЙ) IC120 КРПЕ.466216.044-01 Slim Desktop/INTEL Core i3-10100 3,6ГГц/ INTEL UHD Graphics 630/1х8ГБ DDR4 2666МГц/256ГБ SSD SATA/D-Sub, DVI-D, HDMI, 2хUSB 3.2 Gen1, 4хUSB 2.0, RJ-45, PCI Express 4.0 x16, PCI Express 3.0 x16, Express 3.0 x1/KSS/KSM/без ОС/Kb/Ms/коврик/монитор 23,8"/гарантия на 3 года</t>
  </si>
  <si>
    <t>Место рабочее (АРМ) KRAFTWAY (КРАФТВЭЙ) IC120 КРПЕ.466216.044-01 Slim Desktop/INTEL Core i3-10100[1]</t>
  </si>
  <si>
    <t>Штука</t>
  </si>
  <si>
    <t>Место рабочее автоматизированное (АРМ), в составе: форм-фактор Slim Desktop, сокет LGA1200, процессор INTEL Core i3-10100 3,6ГГц, видеоадаптер встроенный INTEL UHD Graphics 630, оперативная память: 1х8ГБ, тип DDR4, частота шины 2666МГц, твердотельный накопитель: объем 256ГБ, тип SSD, интерфейс SATA, интерфейсы: D-Sub, DVI-D, HDMI, 2хUSB 3.2 Gen1, 4хUSB 2.0, RJ-45, PCI Express 4.0 x16, PCI Express 3.0 x16, Express 3.0 x1, модуль Kraftway Secure Shell (KSS), носитель с дистрибутивом Kraftway System Manager (KSM), без операционной системы (ОС), клавиатура+мышь, коврик, монитор 27", гарантия на 3 года, KRAFTWAY (КРАФТВЭЙ) IC120 КРПЕ.466216.044-01 Slim Desktop/INTEL Core i3-10100 3,6ГГц/ INTEL UHD Graphics 630/1х8ГБ DDR4 2666МГц/256ГБ SSD SATA/D-Sub, DVI-D, HDMI, 2хUSB 3.2 Gen1, 4хUSB 2.0, RJ-45, PCI Express 4.0 x16, PCI Express 3.0 x16, Express 3.0 x1/KSS/KSM/без ОС/Kb/Ms/коврик/монитор 27"/гарантия на 3 года</t>
  </si>
  <si>
    <t>Место рабочее (АРМ) KRAFTWAY (КРАФТВЭЙ) IC120 КРПЕ.466216.044-01 Slim Desktop/INTEL Core i3-10100[2]</t>
  </si>
  <si>
    <t>Ноутбук Аккорд KNA, диагональ экрана 15,6", тип матрицы IPS, разрешение 1920х1080px, процессор INTEL Core i5-8259U 3800МГц, видеоадаптер интегрированный INTEL UHD Graphics, оперативная память 8ГБ DDR4 SO-DIMM 2400МГц, 2 слота под оперативную память SO-DIMM до 32ГБ, накопитель твердотельный SSD 256ГБ, сетевая карта интегрированная 10/100/1000Мбит/с Gigabit Ethernet, питание от аккумулятора Li-Ion 11,4В (5000мАч), интерфейсы: USB 3.2 Gen 1 Type-A, USB 3.2 Type-C, VGA, HDMI, WiFi 802.11ac, RJ45, Bluetooth 5, Card-Reader 36in1, audio out, KRAFTWAY (КРАФТВЭЙ) КРПЕ.466229.007</t>
  </si>
  <si>
    <t>Ноутбук KRAFTWAY (КРАФТВЭЙ) КРПЕ.466229.007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</si>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</sst>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6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260</v>
      </c>
    </row>
    <row r="2" ht="31.5" customHeight="true">
      <c r="B2" t="s" s="8">
        <v>261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262</v>
      </c>
      <c r="E3" s="12"/>
      <c r="F3" s="13" t="s">
        <v>263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264</v>
      </c>
      <c r="C4" s="18"/>
      <c r="D4" t="s" s="19">
        <v>265</v>
      </c>
      <c r="E4" s="20"/>
      <c r="F4" s="21" t="s">
        <v>266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267</v>
      </c>
      <c r="E5" s="20"/>
      <c r="F5" s="24" t="n">
        <v>2022.0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268</v>
      </c>
      <c r="E6" s="20"/>
      <c r="F6" t="s" s="27">
        <v>257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257</v>
      </c>
      <c r="E7" s="20"/>
      <c r="F7" t="s" s="21">
        <v>257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269</v>
      </c>
      <c r="E8" s="20"/>
      <c r="F8" t="s" s="24">
        <v>257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270</v>
      </c>
      <c r="E9" s="20"/>
      <c r="F9" t="s" s="29">
        <v>257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257</v>
      </c>
      <c r="E10" s="20"/>
      <c r="F10" t="s" s="21">
        <v>257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271</v>
      </c>
      <c r="E11" s="33"/>
      <c r="F11" t="s" s="34">
        <v>257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257</v>
      </c>
      <c r="E12" s="33"/>
      <c r="F12" t="s" s="38">
        <v>257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272</v>
      </c>
      <c r="B14" t="s" s="42">
        <v>273</v>
      </c>
      <c r="C14" t="s" s="42">
        <v>274</v>
      </c>
      <c r="D14" t="s" s="43">
        <v>275</v>
      </c>
      <c r="E14" s="44"/>
      <c r="F14" s="44"/>
      <c r="G14" s="45"/>
      <c r="H14" t="s" s="42">
        <v>276</v>
      </c>
      <c r="I14" t="s" s="46">
        <v>277</v>
      </c>
      <c r="J14" t="s" s="47">
        <v>278</v>
      </c>
      <c r="K14" t="s" s="47">
        <v>279</v>
      </c>
      <c r="L14" t="s" s="47">
        <v>280</v>
      </c>
      <c r="M14" t="s" s="42">
        <v>281</v>
      </c>
      <c r="N14" t="s" s="48">
        <v>282</v>
      </c>
      <c r="O14" t="s" s="47">
        <v>283</v>
      </c>
      <c r="P14" t="s" s="47">
        <v>284</v>
      </c>
      <c r="Q14" t="s" s="47">
        <v>285</v>
      </c>
      <c r="R14" t="s" s="47">
        <v>286</v>
      </c>
      <c r="S14" t="s" s="47">
        <v>287</v>
      </c>
      <c r="T14" t="s" s="47">
        <v>288</v>
      </c>
      <c r="U14" t="s" s="47">
        <v>289</v>
      </c>
      <c r="V14" t="s" s="47">
        <v>290</v>
      </c>
      <c r="W14" t="s" s="47">
        <v>291</v>
      </c>
      <c r="X14" t="s" s="47">
        <v>292</v>
      </c>
    </row>
    <row r="15" ht="29.25" customHeight="true">
      <c r="A15" s="41"/>
      <c r="B15" s="49"/>
      <c r="C15" s="49"/>
      <c r="D15" t="s" s="42">
        <v>293</v>
      </c>
      <c r="E15" t="s" s="42">
        <v>294</v>
      </c>
      <c r="F15" t="s" s="42">
        <v>295</v>
      </c>
      <c r="G15" t="s" s="42">
        <v>296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297</v>
      </c>
      <c r="Z15" s="54"/>
      <c r="AA15" t="s" s="53">
        <v>298</v>
      </c>
      <c r="AB15" s="54"/>
      <c r="AC15" t="s" s="53">
        <v>299</v>
      </c>
      <c r="AD15" s="54"/>
      <c r="AE15" t="s" s="53">
        <v>300</v>
      </c>
      <c r="AF15" s="54"/>
      <c r="AG15" t="s" s="53">
        <v>301</v>
      </c>
      <c r="AH15" s="54"/>
      <c r="AI15" t="s" s="53">
        <v>302</v>
      </c>
      <c r="AJ15" s="54"/>
      <c r="AK15" t="s" s="53">
        <v>303</v>
      </c>
      <c r="AL15" s="54"/>
      <c r="AM15" t="s" s="53">
        <v>304</v>
      </c>
      <c r="AN15" s="54"/>
      <c r="AO15" t="s" s="53">
        <v>305</v>
      </c>
      <c r="AP15" s="54"/>
      <c r="AQ15" t="s" s="53">
        <v>306</v>
      </c>
      <c r="AR15" s="54"/>
      <c r="AS15" t="s" s="53">
        <v>307</v>
      </c>
      <c r="AT15" s="54"/>
      <c r="AU15" t="s" s="53">
        <v>308</v>
      </c>
      <c r="AV15" s="54"/>
      <c r="AW15" t="s" s="53">
        <v>297</v>
      </c>
      <c r="AX15" s="54"/>
      <c r="AY15" t="s" s="53">
        <v>298</v>
      </c>
      <c r="AZ15" s="54"/>
      <c r="BA15" t="s" s="53">
        <v>299</v>
      </c>
      <c r="BB15" s="54"/>
      <c r="BC15" t="s" s="53">
        <v>300</v>
      </c>
      <c r="BD15" s="54"/>
      <c r="BE15" t="s" s="53">
        <v>301</v>
      </c>
      <c r="BF15" s="54"/>
      <c r="BG15" t="s" s="53">
        <v>302</v>
      </c>
      <c r="BH15" s="54"/>
      <c r="BI15" t="s" s="53">
        <v>303</v>
      </c>
      <c r="BJ15" s="54"/>
      <c r="BK15" t="s" s="53">
        <v>304</v>
      </c>
      <c r="BL15" s="54"/>
      <c r="BM15" t="s" s="53">
        <v>305</v>
      </c>
      <c r="BN15" s="54"/>
      <c r="BO15" t="s" s="53">
        <v>306</v>
      </c>
      <c r="BP15" s="54"/>
      <c r="BQ15" t="s" s="53">
        <v>307</v>
      </c>
      <c r="BR15" s="54"/>
      <c r="BS15" t="s" s="53">
        <v>308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257</v>
      </c>
      <c r="Z16" t="s" s="60">
        <v>309</v>
      </c>
      <c r="AA16" t="s" s="60">
        <v>310</v>
      </c>
      <c r="AB16" t="s" s="60">
        <v>309</v>
      </c>
      <c r="AC16" t="s" s="60">
        <v>310</v>
      </c>
      <c r="AD16" t="s" s="60">
        <v>309</v>
      </c>
      <c r="AE16" t="s" s="60">
        <v>310</v>
      </c>
      <c r="AF16" t="s" s="60">
        <v>309</v>
      </c>
      <c r="AG16" t="s" s="60">
        <v>310</v>
      </c>
      <c r="AH16" t="s" s="60">
        <v>309</v>
      </c>
      <c r="AI16" t="s" s="60">
        <v>310</v>
      </c>
      <c r="AJ16" t="s" s="60">
        <v>309</v>
      </c>
      <c r="AK16" t="s" s="60">
        <v>310</v>
      </c>
      <c r="AL16" t="s" s="60">
        <v>309</v>
      </c>
      <c r="AM16" t="s" s="60">
        <v>310</v>
      </c>
      <c r="AN16" t="s" s="60">
        <v>309</v>
      </c>
      <c r="AO16" t="s" s="60">
        <v>310</v>
      </c>
      <c r="AP16" t="s" s="60">
        <v>309</v>
      </c>
      <c r="AQ16" t="s" s="60">
        <v>310</v>
      </c>
      <c r="AR16" t="s" s="60">
        <v>309</v>
      </c>
      <c r="AS16" t="s" s="60">
        <v>310</v>
      </c>
      <c r="AT16" t="s" s="60">
        <v>309</v>
      </c>
      <c r="AU16" t="s" s="60">
        <v>310</v>
      </c>
      <c r="AV16" t="s" s="60">
        <v>309</v>
      </c>
      <c r="AW16" t="s" s="60">
        <v>310</v>
      </c>
      <c r="AX16" t="s" s="60">
        <v>309</v>
      </c>
      <c r="AY16" t="s" s="60">
        <v>310</v>
      </c>
      <c r="AZ16" t="s" s="60">
        <v>309</v>
      </c>
      <c r="BA16" t="s" s="60">
        <v>310</v>
      </c>
      <c r="BB16" t="s" s="60">
        <v>309</v>
      </c>
      <c r="BC16" t="s" s="60">
        <v>310</v>
      </c>
      <c r="BD16" t="s" s="60">
        <v>309</v>
      </c>
      <c r="BE16" t="s" s="60">
        <v>310</v>
      </c>
      <c r="BF16" t="s" s="60">
        <v>309</v>
      </c>
      <c r="BG16" t="s" s="60">
        <v>310</v>
      </c>
      <c r="BH16" t="s" s="60">
        <v>309</v>
      </c>
      <c r="BI16" t="s" s="60">
        <v>310</v>
      </c>
      <c r="BJ16" t="s" s="60">
        <v>309</v>
      </c>
      <c r="BK16" t="s" s="60">
        <v>310</v>
      </c>
      <c r="BL16" t="s" s="60">
        <v>309</v>
      </c>
      <c r="BM16" t="s" s="60">
        <v>310</v>
      </c>
      <c r="BN16" t="s" s="60">
        <v>309</v>
      </c>
      <c r="BO16" t="s" s="60">
        <v>310</v>
      </c>
      <c r="BP16" t="s" s="60">
        <v>309</v>
      </c>
      <c r="BQ16" t="s" s="60">
        <v>310</v>
      </c>
      <c r="BR16" t="s" s="60">
        <v>309</v>
      </c>
      <c r="BS16" t="s" s="60">
        <v>310</v>
      </c>
      <c r="BT16" t="s" s="60">
        <v>309</v>
      </c>
      <c r="BU16" t="s" s="61">
        <v>311</v>
      </c>
      <c r="BV16" t="s" s="61">
        <v>312</v>
      </c>
      <c r="BW16" t="s" s="61">
        <v>313</v>
      </c>
      <c r="BX16" t="s" s="61">
        <v>314</v>
      </c>
      <c r="BY16" t="s" s="61">
        <v>311</v>
      </c>
      <c r="BZ16" t="s" s="61">
        <v>312</v>
      </c>
      <c r="CA16" t="s" s="61">
        <v>313</v>
      </c>
      <c r="CB16" t="s" s="61">
        <v>314</v>
      </c>
      <c r="CC16" t="s" s="61">
        <v>311</v>
      </c>
      <c r="CD16" t="s" s="61">
        <v>312</v>
      </c>
      <c r="CE16" t="s" s="61">
        <v>313</v>
      </c>
      <c r="CF16" t="s" s="61">
        <v>314</v>
      </c>
      <c r="CG16" t="s" s="61">
        <v>311</v>
      </c>
      <c r="CH16" t="s" s="61">
        <v>312</v>
      </c>
      <c r="CI16" t="s" s="61">
        <v>313</v>
      </c>
      <c r="CJ16" t="s" s="61">
        <v>314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315</v>
      </c>
      <c r="C18" s="3" t="n">
        <v>1.0</v>
      </c>
      <c r="D18" s="3" t="n">
        <v>463927.0</v>
      </c>
      <c r="E18" s="3" t="s">
        <v>316</v>
      </c>
      <c r="F18" s="3" t="s">
        <v>317</v>
      </c>
      <c r="G18" s="3"/>
      <c r="H18" s="3" t="s">
        <v>318</v>
      </c>
      <c r="I18" s="3" t="s">
        <v>0</v>
      </c>
      <c r="J18" s="4" t="n">
        <v>58694.44</v>
      </c>
      <c r="K18" s="5" t="n">
        <v>110.0</v>
      </c>
      <c r="L18" s="4" t="n">
        <v>6456388.4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Q23,)</f>
        <v>0.0</v>
      </c>
      <c r="V18" s="4" t="n">
        <f>U18*K18</f>
        <v>0.0</v>
      </c>
      <c r="W18" s="4" t="n">
        <f>X18*T18</f>
        <v>0.0</v>
      </c>
      <c r="X18" s="5" t="n">
        <f>K18</f>
        <v>110.0</v>
      </c>
    </row>
    <row r="19">
      <c r="A19" s="6"/>
      <c r="B19" s="3" t="s">
        <v>315</v>
      </c>
      <c r="C19" s="3" t="n">
        <v>2.0</v>
      </c>
      <c r="D19" s="3" t="n">
        <v>463928.0</v>
      </c>
      <c r="E19" s="3" t="s">
        <v>319</v>
      </c>
      <c r="F19" s="3" t="s">
        <v>320</v>
      </c>
      <c r="G19" s="3"/>
      <c r="H19" s="3" t="s">
        <v>318</v>
      </c>
      <c r="I19" s="3" t="s">
        <v>0</v>
      </c>
      <c r="J19" s="4" t="n">
        <v>65333.33</v>
      </c>
      <c r="K19" s="5" t="n">
        <v>5.0</v>
      </c>
      <c r="L19" s="4" t="n">
        <v>326666.65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Q23,)</f>
        <v>0.0</v>
      </c>
      <c r="V19" s="4" t="n">
        <f>U19*K19</f>
        <v>0.0</v>
      </c>
      <c r="W19" s="4" t="n">
        <f>X19*T19</f>
        <v>0.0</v>
      </c>
      <c r="X19" s="5" t="n">
        <f>K19</f>
        <v>5.0</v>
      </c>
    </row>
    <row r="20">
      <c r="A20" s="6"/>
      <c r="B20" s="3" t="s">
        <v>315</v>
      </c>
      <c r="C20" s="3" t="n">
        <v>3.0</v>
      </c>
      <c r="D20" s="3" t="n">
        <v>464047.0</v>
      </c>
      <c r="E20" s="3" t="s">
        <v>321</v>
      </c>
      <c r="F20" s="3" t="s">
        <v>322</v>
      </c>
      <c r="G20" s="3"/>
      <c r="H20" s="3" t="s">
        <v>318</v>
      </c>
      <c r="I20" s="3" t="s">
        <v>0</v>
      </c>
      <c r="J20" s="4" t="n">
        <v>57166.67</v>
      </c>
      <c r="K20" s="5" t="n">
        <v>20.0</v>
      </c>
      <c r="L20" s="4" t="n">
        <v>1143333.4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Q23,)</f>
        <v>0.0</v>
      </c>
      <c r="V20" s="4" t="n">
        <f>U20*K20</f>
        <v>0.0</v>
      </c>
      <c r="W20" s="4" t="n">
        <f>X20*T20</f>
        <v>0.0</v>
      </c>
      <c r="X20" s="5" t="n">
        <f>K20</f>
        <v>20.0</v>
      </c>
    </row>
    <row r="21" ht="12.75" customHeight="true">
      <c r="K21" s="66"/>
      <c r="L21" s="66"/>
    </row>
    <row r="22" ht="15.0" customHeight="true">
      <c r="K22" t="s" s="67">
        <v>323</v>
      </c>
      <c r="L22" s="67"/>
      <c r="M22" t="s" s="67">
        <v>324</v>
      </c>
      <c r="N22" s="67"/>
      <c r="O22" s="67"/>
      <c r="P22" s="67"/>
      <c r="Q22" s="67"/>
      <c r="R22" s="68"/>
      <c r="S22" s="68"/>
      <c r="W22" t="s" s="69">
        <v>325</v>
      </c>
      <c r="X22" s="70"/>
    </row>
    <row r="23" ht="15.0" customHeight="true">
      <c r="L23" s="71" t="n">
        <f>SUM(L18:L20)</f>
        <v>7926388.450000001</v>
      </c>
      <c r="Q23" s="71" t="n">
        <f>W23/L23</f>
        <v>0.0</v>
      </c>
      <c r="W23" s="71" t="n">
        <f>SUM(W18:W20)</f>
        <v>0.0</v>
      </c>
    </row>
    <row r="24" ht="12.75" customHeight="true">
      <c r="R24" t="s" s="66">
        <v>326</v>
      </c>
      <c r="S24" t="s" s="66">
        <v>327</v>
      </c>
      <c r="T24" s="66"/>
    </row>
    <row r="25" ht="12.75" customHeight="true">
      <c r="D25" t="s" s="72">
        <v>328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5" t="n">
        <f>SUM(V18:V20)</f>
        <v>0.0</v>
      </c>
      <c r="S25" t="n" s="75">
        <v>100.0</v>
      </c>
      <c r="T25" t="s" s="76">
        <v>329</v>
      </c>
    </row>
    <row r="26" ht="15.0" customHeight="true">
      <c r="D26" t="s" s="72">
        <v>330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SUMIF(P18:P20,1, V18:V20)</f>
        <v>0.0</v>
      </c>
      <c r="S26" s="71" t="n">
        <f>IF(R25&lt;&gt;0, R26/R25*100,)</f>
        <v>0.0</v>
      </c>
      <c r="T26" s="77" t="str">
        <f>IF(S26&lt;=50," ","РФ/ДНР/ЛНР/ЕАЭС")</f>
        <v> 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IF(R25&lt;&gt;0,R25-R26,)</f>
        <v>0.0</v>
      </c>
      <c r="S27" s="71" t="n">
        <f>IF(R25&lt;&gt;0, R27/R25*100,)</f>
        <v>0.0</v>
      </c>
      <c r="T27" s="77" t="str">
        <f>IF(S27&gt;50,"Импорт", " 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SUMIF(M18:M20, 0, V18:V20)</f>
        <v>0.0</v>
      </c>
      <c r="S28" s="71" t="n">
        <f>IF(R25&lt;&gt;0, R28/R25*100,)</f>
        <v>0.0</v>
      </c>
      <c r="T28" s="77" t="str">
        <f>IF(S28&lt;=50," ","РЭП (ПО)")</f>
        <v> </v>
      </c>
    </row>
    <row r="29" ht="15.0" customHeight="true">
      <c r="A29" s="6"/>
    </row>
    <row r="30" ht="15.75" customHeight="true">
      <c r="B30" t="s" s="78">
        <v>333</v>
      </c>
    </row>
    <row r="31" ht="19.5" customHeight="true">
      <c r="B31" t="s" s="79">
        <v>334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</row>
    <row r="32" ht="20.25" customHeight="true">
      <c r="B32" t="s" s="80">
        <v>335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39.75" customHeight="true">
      <c r="B33" t="s" s="82">
        <v>336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19.5" customHeight="true">
      <c r="B34" t="s" s="80">
        <v>337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8.0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19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22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4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6.0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2.25" customHeight="true">
      <c r="B41" t="s" s="84">
        <v>344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</row>
    <row r="42" ht="33.75" customHeight="true">
      <c r="B42" t="s" s="80">
        <v>345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124.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33.7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24.75" customHeight="true">
      <c r="A46" s="6"/>
    </row>
  </sheetData>
  <sheetProtection autoFilter="false" sort="false" password="CC81" sheet="true" scenarios="true" objects="true"/>
  <autoFilter ref="B17:S20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5:W45"/>
    <mergeCell ref="B39:W39"/>
    <mergeCell ref="D25:Q25"/>
    <mergeCell ref="D26:Q26"/>
    <mergeCell ref="D27:Q27"/>
    <mergeCell ref="B31:W31"/>
    <mergeCell ref="B32:W32"/>
    <mergeCell ref="B33:W33"/>
    <mergeCell ref="B34:W34"/>
    <mergeCell ref="B35:W35"/>
    <mergeCell ref="B36:W36"/>
    <mergeCell ref="B37:W37"/>
    <mergeCell ref="B38:W38"/>
    <mergeCell ref="R14:R16"/>
    <mergeCell ref="S14:S16"/>
    <mergeCell ref="D28:Q28"/>
    <mergeCell ref="B44:W44"/>
    <mergeCell ref="B40:W40"/>
    <mergeCell ref="B41:W41"/>
    <mergeCell ref="B42:W42"/>
    <mergeCell ref="B43:W43"/>
    <mergeCell ref="K22:L22"/>
    <mergeCell ref="M22:Q22"/>
    <mergeCell ref="I14:I16"/>
    <mergeCell ref="J14:J16"/>
    <mergeCell ref="K14:K16"/>
    <mergeCell ref="L14:L16"/>
  </mergeCells>
  <dataValidations count="9">
    <dataValidation type="list" sqref="N18" allowBlank="true" errorStyle="stop" promptTitle="" prompt="" showInputMessage="true">
      <formula1>yes_no</formula1>
    </dataValidation>
    <dataValidation type="list" sqref="Q18" allowBlank="true" errorStyle="stop" promptTitle="" prompt="Выберите страну из списка" showInputMessage="true">
      <formula1>countries</formula1>
    </dataValidation>
    <dataValidation type="list" sqref="R18" allowBlank="true" errorStyle="stop" promptTitle="" prompt="Выберите Реестр из списка" showInputMessage="true">
      <formula1>rep</formula1>
    </dataValidation>
    <dataValidation type="list" sqref="N19" allowBlank="true" errorStyle="stop" promptTitle="" prompt="" showInputMessage="true">
      <formula1>yes_no</formula1>
    </dataValidation>
    <dataValidation type="list" sqref="Q19" allowBlank="true" errorStyle="stop" promptTitle="" prompt="Выберите страну из списка" showInputMessage="true">
      <formula1>countries</formula1>
    </dataValidation>
    <dataValidation type="list" sqref="R19" allowBlank="true" errorStyle="stop" promptTitle="" prompt="Выберите Реестр из списка" showInputMessage="true">
      <formula1>rep</formula1>
    </dataValidation>
    <dataValidation type="list" sqref="N20" allowBlank="true" errorStyle="stop" promptTitle="" prompt="" showInputMessage="true">
      <formula1>yes_no</formula1>
    </dataValidation>
    <dataValidation type="list" sqref="Q20" allowBlank="true" errorStyle="stop" promptTitle="" prompt="Выберите страну из списка" showInputMessage="true">
      <formula1>countries</formula1>
    </dataValidation>
    <dataValidation type="list" sqref="R20" allowBlank="true" errorStyle="stop" promptTitle="" prompt="Выберите Реестр из списка" showInput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7"/>
  <sheetViews>
    <sheetView workbookViewId="0"/>
  </sheetViews>
  <sheetFormatPr defaultRowHeight="15.0"/>
  <sheetData>
    <row r="1">
      <c r="A1" t="s">
        <v>0</v>
      </c>
      <c r="B1" t="s">
        <v>256</v>
      </c>
      <c r="C1" t="s">
        <v>258</v>
      </c>
    </row>
    <row r="2">
      <c r="A2" t="s">
        <v>1</v>
      </c>
      <c r="B2" t="s">
        <v>257</v>
      </c>
      <c r="C2" t="s">
        <v>259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  <row r="257">
      <c r="A257" t="s">
        <v>255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2022-09-19T07:08:48Z</dcterms:created>
  <dc:creator>Apache POI</dc:creator>
</cp:coreProperties>
</file>